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24" firstSheet="1" activeTab="1"/>
  </bookViews>
  <sheets>
    <sheet name="Define" sheetId="1" state="hidden" r:id="rId1"/>
    <sheet name="封面" sheetId="2" r:id="rId2"/>
    <sheet name="目录" sheetId="3" r:id="rId3"/>
    <sheet name="阳江高新区2022年一般公共预算收入情况表" sheetId="4" r:id="rId4"/>
    <sheet name="阳江高新区2022年一般公共预算支出情况表 (功能分类 类级)" sheetId="5" r:id="rId5"/>
    <sheet name="阳江高新区2022年一般公共预算调整项目情况表" sheetId="6" r:id="rId6"/>
    <sheet name="阳江高新区2022年政府性基金预算收支情况表" sheetId="7" r:id="rId7"/>
    <sheet name="阳江高新区2022年政府性基金预算调整项目情况表" sheetId="8" r:id="rId8"/>
  </sheets>
  <externalReferences>
    <externalReference r:id="rId11"/>
    <externalReference r:id="rId12"/>
    <externalReference r:id="rId13"/>
  </externalReferences>
  <definedNames>
    <definedName name="_Fill" hidden="1">'[1]eqpmad2'!#REF!</definedName>
    <definedName name="HWSheet">1</definedName>
    <definedName name="Module.Prix_SMC">[2]!Module.Prix_SMC</definedName>
    <definedName name="Prix_SMC">[2]!Prix_SMC</definedName>
    <definedName name="改征增值税16">'[3]2016年'!$C$22</definedName>
    <definedName name="国内增值税16">'[3]2016年'!$C$8</definedName>
    <definedName name="免抵调增增值税16">'[3]2016年'!$C$19</definedName>
    <definedName name="页脚">"第"&amp;IF(横当页=1,纵当页,横当页+纵当页)&amp;"页/共"&amp;总页&amp;"页"</definedName>
    <definedName name="_xlnm.Print_Titles" localSheetId="3">'阳江高新区2022年一般公共预算收入情况表'!$1:$3</definedName>
    <definedName name="_xlnm.Print_Titles" localSheetId="4">'阳江高新区2022年一般公共预算支出情况表 (功能分类 类级)'!$1:$3</definedName>
  </definedNames>
  <calcPr fullCalcOnLoad="1"/>
</workbook>
</file>

<file path=xl/sharedStrings.xml><?xml version="1.0" encoding="utf-8"?>
<sst xmlns="http://schemas.openxmlformats.org/spreadsheetml/2006/main" count="210" uniqueCount="182">
  <si>
    <t>CF_HZ=</t>
  </si>
  <si>
    <t>汇总</t>
  </si>
  <si>
    <t>CF_OBJECT=</t>
  </si>
  <si>
    <t>C:\钒\经费分配\收支情况表.XLS</t>
  </si>
  <si>
    <t>社保科</t>
  </si>
  <si>
    <t>农业科</t>
  </si>
  <si>
    <t>教科文</t>
  </si>
  <si>
    <t>预算科</t>
  </si>
  <si>
    <t>行政政法</t>
  </si>
  <si>
    <t xml:space="preserve">    阳江高新区2022年预算调整方案（草案）</t>
  </si>
  <si>
    <t>一、阳江高新区2022年一般公共预算调整方案（草案）</t>
  </si>
  <si>
    <t xml:space="preserve"> 二、阳江高新区2022年政府性基金预算调整方案（草案）</t>
  </si>
  <si>
    <t>编制单位：阳江高新区财政局</t>
  </si>
  <si>
    <t xml:space="preserve">                      编制时间：2022年5月13日</t>
  </si>
  <si>
    <r>
      <rPr>
        <sz val="18"/>
        <rFont val="宋体"/>
        <family val="0"/>
      </rPr>
      <t>目录</t>
    </r>
    <r>
      <rPr>
        <sz val="18"/>
        <rFont val="宋体"/>
        <family val="0"/>
      </rPr>
      <t xml:space="preserve"> </t>
    </r>
  </si>
  <si>
    <t>附件一、阳江高新区2022年一般公共预算调整方案（草案）</t>
  </si>
  <si>
    <t>表一：阳江高新区2022年一般公共预算收入情况表（预算调整）………………………………………………第1-2页</t>
  </si>
  <si>
    <t>表二：阳江高新区2022年一般公共预算支出情况表（预算调整）………………………………………………第3-4页</t>
  </si>
  <si>
    <t>表三：阳江高新区2022年一般公共预算调整项目情况表…………………………………………………………第5页</t>
  </si>
  <si>
    <t xml:space="preserve">附件二:阳江高新区2022年政府性基金预算调整方案（草案） </t>
  </si>
  <si>
    <t>表一：阳江高新区2022年政府性基金预算收支情况表（预算调整）……………………………………………第6页</t>
  </si>
  <si>
    <t>表二：阳江高新区2022年政府性基金预算调整项目情况表………………………………………………………第7页</t>
  </si>
  <si>
    <t>附件一：阳江高新区2022年一般公共预算调整方案（草案）</t>
  </si>
  <si>
    <t>阳江高新区2022年一般公共预算收入情况表（预算调整）</t>
  </si>
  <si>
    <t>表一</t>
  </si>
  <si>
    <t>单位：万元</t>
  </si>
  <si>
    <t>收    入</t>
  </si>
  <si>
    <t>2022年预算</t>
  </si>
  <si>
    <t>2022年预算调整</t>
  </si>
  <si>
    <t>备注</t>
  </si>
  <si>
    <t>2021年实绩数</t>
  </si>
  <si>
    <t>调整变动金额</t>
  </si>
  <si>
    <t>预算调整后金额</t>
  </si>
  <si>
    <t>增长%</t>
  </si>
  <si>
    <t>(一)税收收入</t>
  </si>
  <si>
    <t xml:space="preserve">      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</si>
  <si>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</si>
  <si>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</si>
  <si>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</si>
  <si>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</si>
  <si>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</si>
  <si>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</si>
  <si>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</si>
  <si>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</si>
  <si>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</si>
  <si>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</si>
  <si>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</si>
  <si>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环境保护税</t>
  </si>
  <si>
    <t xml:space="preserve">      其他税收收入</t>
  </si>
  <si>
    <t>(二)非税收入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</si>
  <si>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</si>
  <si>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</si>
  <si>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</si>
  <si>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</si>
  <si>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</si>
  <si>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其他收入</t>
  </si>
  <si>
    <t>一、一般公共预算收入合计</t>
  </si>
  <si>
    <t xml:space="preserve">       1、税收收入</t>
  </si>
  <si>
    <t xml:space="preserve">       2、非税收入</t>
  </si>
  <si>
    <t>二、转移性收入</t>
  </si>
  <si>
    <r>
      <t xml:space="preserve">    </t>
    </r>
    <r>
      <rPr>
        <sz val="10"/>
        <rFont val="宋体"/>
        <family val="0"/>
      </rPr>
      <t>上级补助收入</t>
    </r>
  </si>
  <si>
    <r>
      <t xml:space="preserve">    </t>
    </r>
    <r>
      <rPr>
        <sz val="10"/>
        <rFont val="宋体"/>
        <family val="0"/>
      </rPr>
      <t>债务转贷收入</t>
    </r>
  </si>
  <si>
    <r>
      <t xml:space="preserve">    </t>
    </r>
    <r>
      <rPr>
        <sz val="10"/>
        <rFont val="宋体"/>
        <family val="0"/>
      </rPr>
      <t>动用预算稳定调节基金</t>
    </r>
  </si>
  <si>
    <t xml:space="preserve">  上年结余</t>
  </si>
  <si>
    <r>
      <t xml:space="preserve">    </t>
    </r>
    <r>
      <rPr>
        <sz val="10"/>
        <rFont val="宋体"/>
        <family val="0"/>
      </rPr>
      <t>调入资金</t>
    </r>
  </si>
  <si>
    <t xml:space="preserve">     （1）从土地出让收入中调入</t>
  </si>
  <si>
    <t xml:space="preserve">     （2）从其他资金调入</t>
  </si>
  <si>
    <t>收     入     总     计</t>
  </si>
  <si>
    <t>说明：2021年实绩为快报数。</t>
  </si>
  <si>
    <t>阳江高新区2022年一般公共预算支出情况表（预算调整）</t>
  </si>
  <si>
    <t>表二</t>
  </si>
  <si>
    <t>预算调整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</si>
  <si>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</si>
  <si>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</si>
  <si>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</si>
  <si>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</si>
  <si>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</si>
  <si>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</si>
  <si>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</si>
  <si>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</si>
  <si>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</si>
  <si>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</si>
  <si>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</si>
  <si>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</si>
  <si>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</si>
  <si>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</si>
  <si>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</si>
  <si>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</si>
  <si>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</si>
  <si>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</si>
  <si>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</si>
  <si>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</si>
  <si>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</si>
  <si>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</si>
  <si>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二十三、债务发行费用支出</t>
  </si>
  <si>
    <t>一、一般公共预算支出合计</t>
  </si>
  <si>
    <t>二、转移性支出</t>
  </si>
  <si>
    <t xml:space="preserve">  上解上级支出</t>
  </si>
  <si>
    <t xml:space="preserve">    体制上解支出</t>
  </si>
  <si>
    <t xml:space="preserve">    出口退税专项上解</t>
  </si>
  <si>
    <t xml:space="preserve">    省直管县后市对省的基数上解</t>
  </si>
  <si>
    <t xml:space="preserve">    专项上解</t>
  </si>
  <si>
    <t xml:space="preserve">  补助下级支出</t>
  </si>
  <si>
    <t xml:space="preserve">  债务还本支出</t>
  </si>
  <si>
    <t xml:space="preserve">  债务转贷支出</t>
  </si>
  <si>
    <t xml:space="preserve">  调出资金</t>
  </si>
  <si>
    <t xml:space="preserve">  年终结余</t>
  </si>
  <si>
    <t>支     出     总     计</t>
  </si>
  <si>
    <t>阳江高新区2022年一般公共预算调整项目情况表</t>
  </si>
  <si>
    <t>表三</t>
  </si>
  <si>
    <t>序号</t>
  </si>
  <si>
    <t>项目名称</t>
  </si>
  <si>
    <t>项目单位</t>
  </si>
  <si>
    <t>安排金额</t>
  </si>
  <si>
    <t>合计</t>
  </si>
  <si>
    <t>阳江高新区全域推进农村人居环境整治项目</t>
  </si>
  <si>
    <t>阳江高新区社会事务管理局</t>
  </si>
  <si>
    <t>安排资金来源于《阳江市财政局关于下达2022年5月地方政府新增债券转贷资金的通知》（阳财债【2022】45号）文件，支出科目为其他农业农村支出。</t>
  </si>
  <si>
    <t>阳江高新区2022年政府性基金预算收支情况表（预算调整）</t>
  </si>
  <si>
    <t>项                  目</t>
  </si>
  <si>
    <t>收入</t>
  </si>
  <si>
    <r>
      <t>项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目</t>
    </r>
  </si>
  <si>
    <t>支出</t>
  </si>
  <si>
    <t>结余</t>
  </si>
  <si>
    <t>上年  结余</t>
  </si>
  <si>
    <t>2022年
收入</t>
  </si>
  <si>
    <t>债务转贷收入</t>
  </si>
  <si>
    <t>2022年
支出</t>
  </si>
  <si>
    <t>调出资金</t>
  </si>
  <si>
    <t>债务还本支出</t>
  </si>
  <si>
    <t>1、港口建设费收入</t>
  </si>
  <si>
    <t>1、港口建设费及其对应专项债务收入安排的支出</t>
  </si>
  <si>
    <t>2、国家电影事业发展专项资金收入</t>
  </si>
  <si>
    <t>2、国家电影事业发展专项资金及其对应专项债务收入安排的支出</t>
  </si>
  <si>
    <t>3、新型墙体材料专项基金收入</t>
  </si>
  <si>
    <t>3、新型墙体材料专项基金及其对应专项债务收入安排的支出</t>
  </si>
  <si>
    <t>4、水土保持补偿费支出</t>
  </si>
  <si>
    <t>5、城市公用事业附加收入</t>
  </si>
  <si>
    <t>5、城市公用事业附加及其对应专项债务收入安排的支出</t>
  </si>
  <si>
    <t>6、国有土地使用权出让收入</t>
  </si>
  <si>
    <t>6、国有土地使用权出让收入及其对应专项债务收入安排的支出</t>
  </si>
  <si>
    <t>7、农业土地开发资金收入</t>
  </si>
  <si>
    <t>7、农业土地开发资金及其对应专项债务收入安排的支出</t>
  </si>
  <si>
    <t>8、彩票公益金收入</t>
  </si>
  <si>
    <t>8、彩票公益金及其对应专项债务收入安排的支出</t>
  </si>
  <si>
    <t>9、城市基础设施配套费收入</t>
  </si>
  <si>
    <t>9、城市基础设施配套费及其对应专项债务收入安排的支出</t>
  </si>
  <si>
    <t>10、污水处理费收入</t>
  </si>
  <si>
    <t>10、污水处理费及其对应专项债务收入安排的支出</t>
  </si>
  <si>
    <t>11、其他政府性基金收入</t>
  </si>
  <si>
    <t>11、其他政府性基金支出</t>
  </si>
  <si>
    <t>12、其他地方自行试点项目收益专项债券转贷收入</t>
  </si>
  <si>
    <t>12、其他地方自行试点项目收益专项债券收入安排的支出</t>
  </si>
  <si>
    <t>13、债务付息支出</t>
  </si>
  <si>
    <t xml:space="preserve">  一、政府性基金收入合计（年初预算）</t>
  </si>
  <si>
    <t xml:space="preserve">   一、政府性基金支出合计（年初预算）</t>
  </si>
  <si>
    <t xml:space="preserve">  二、预算调整收入</t>
  </si>
  <si>
    <t xml:space="preserve">   二、预算调整支出</t>
  </si>
  <si>
    <t xml:space="preserve">  1、土地出让收入调增</t>
  </si>
  <si>
    <t xml:space="preserve">  1、地方政府专项债务还本支出</t>
  </si>
  <si>
    <t xml:space="preserve">  2、其他基金预算收入调增</t>
  </si>
  <si>
    <t>2、其他地方自行试点项目收益专项债券收入安排的支出</t>
  </si>
  <si>
    <t xml:space="preserve">  3、债务转贷收入调增</t>
  </si>
  <si>
    <t xml:space="preserve">  4、上级补助收入调增</t>
  </si>
  <si>
    <t xml:space="preserve">  5、上年结余收入调增</t>
  </si>
  <si>
    <t>收入总计（预算调整后数）</t>
  </si>
  <si>
    <t>支出总计（预算调整后数）</t>
  </si>
  <si>
    <t>附件二:阳江高新区2022年政府性基金预算调整方案（草案）</t>
  </si>
  <si>
    <t>阳江高新区2022年政府性基金预算调整项目情况表</t>
  </si>
  <si>
    <t>项             目</t>
  </si>
  <si>
    <t>安排资金</t>
  </si>
  <si>
    <t>备          注</t>
  </si>
  <si>
    <t>阳江高新区港口工业园AB区基础设施项目</t>
  </si>
  <si>
    <t>阳江市高新投资开发有限公司</t>
  </si>
  <si>
    <t>安排资金来源于《阳江市财政局关于下达2022年1月地方政府新增债券转贷资金的通知》（阳财债【2022】8号）文件，支出科目为其他地方自行试点项目收益专项债券收入安排的支出。</t>
  </si>
  <si>
    <t>阳江高新技术产业开发区人民医院二期住院大楼建设项目</t>
  </si>
  <si>
    <t>阳江高新技术产业开发区人民医院</t>
  </si>
  <si>
    <t>安排资金来源于《阳江市财政局关于下达2022年5月地方政府新增债券转贷资金的通知》（阳财债【2022】45号）文件，支出科目为其他地方自行试点项目收益专项债券收入安排的支出。</t>
  </si>
  <si>
    <t>阳江高新区福冈工业园区基础设施项目</t>
  </si>
  <si>
    <t>阳江高新区平东工业园区基础设施项目</t>
  </si>
  <si>
    <t>阳江高新技术产业开发区规划建设和交通局</t>
  </si>
  <si>
    <t>珠海（阳江）合作共建园区海港大道等11条道路及次墩河排渠工程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</si>
</sst>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_);[Red]\(#,##0.0\)"/>
    <numFmt numFmtId="178" formatCode="0_ "/>
    <numFmt numFmtId="179" formatCode="0.00_ "/>
    <numFmt numFmtId="180" formatCode="#,##0_ "/>
    <numFmt numFmtId="181" formatCode="0.0_ "/>
  </numFmts>
  <fonts count="39">
    <font>
      <sz val="14"/>
      <name val="楷体_GB2312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.9"/>
      <color indexed="36"/>
      <name val="楷体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.9"/>
      <color indexed="12"/>
      <name val="楷体_GB2312"/>
      <family val="0"/>
    </font>
    <font>
      <sz val="11"/>
      <color indexed="52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13" fillId="2" borderId="0" applyNumberFormat="0" applyBorder="0" applyAlignment="0" applyProtection="0"/>
    <xf numFmtId="0" fontId="32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2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7" fillId="0" borderId="4" applyNumberFormat="0" applyFill="0" applyAlignment="0" applyProtection="0"/>
    <xf numFmtId="0" fontId="6" fillId="0" borderId="0">
      <alignment vertical="center"/>
      <protection/>
    </xf>
    <xf numFmtId="0" fontId="29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6" applyNumberFormat="0" applyAlignment="0" applyProtection="0"/>
    <xf numFmtId="0" fontId="33" fillId="11" borderId="1" applyNumberFormat="0" applyAlignment="0" applyProtection="0"/>
    <xf numFmtId="0" fontId="22" fillId="2" borderId="0" applyNumberFormat="0" applyBorder="0" applyAlignment="0" applyProtection="0"/>
    <xf numFmtId="0" fontId="6" fillId="0" borderId="0">
      <alignment/>
      <protection/>
    </xf>
    <xf numFmtId="0" fontId="26" fillId="12" borderId="7" applyNumberFormat="0" applyAlignment="0" applyProtection="0"/>
    <xf numFmtId="0" fontId="21" fillId="9" borderId="0" applyNumberFormat="0" applyBorder="0" applyAlignment="0" applyProtection="0"/>
    <xf numFmtId="0" fontId="29" fillId="1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34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0" borderId="0">
      <alignment vertical="center"/>
      <protection/>
    </xf>
    <xf numFmtId="0" fontId="31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1" fillId="9" borderId="0" applyNumberFormat="0" applyBorder="0" applyAlignment="0" applyProtection="0"/>
    <xf numFmtId="0" fontId="13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0" borderId="0">
      <alignment vertical="center"/>
      <protection/>
    </xf>
    <xf numFmtId="0" fontId="19" fillId="5" borderId="0" applyNumberFormat="0" applyBorder="0" applyAlignment="0" applyProtection="0"/>
    <xf numFmtId="0" fontId="22" fillId="2" borderId="0" applyNumberFormat="0" applyBorder="0" applyAlignment="0" applyProtection="0"/>
    <xf numFmtId="0" fontId="6" fillId="0" borderId="0">
      <alignment/>
      <protection/>
    </xf>
    <xf numFmtId="0" fontId="21" fillId="5" borderId="0" applyNumberFormat="0" applyBorder="0" applyAlignment="0" applyProtection="0"/>
    <xf numFmtId="0" fontId="22" fillId="2" borderId="0" applyNumberFormat="0" applyBorder="0" applyAlignment="0" applyProtection="0"/>
    <xf numFmtId="0" fontId="13" fillId="0" borderId="0">
      <alignment vertical="center"/>
      <protection/>
    </xf>
    <xf numFmtId="0" fontId="6" fillId="0" borderId="0">
      <alignment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5" borderId="0" applyNumberFormat="0" applyBorder="0" applyAlignment="0" applyProtection="0"/>
    <xf numFmtId="0" fontId="1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114" applyFont="1" applyFill="1" applyBorder="1" applyAlignment="1">
      <alignment/>
      <protection/>
    </xf>
    <xf numFmtId="0" fontId="2" fillId="0" borderId="0" xfId="114" applyFont="1" applyFill="1" applyBorder="1" applyAlignment="1">
      <alignment vertical="center"/>
      <protection/>
    </xf>
    <xf numFmtId="0" fontId="3" fillId="0" borderId="0" xfId="114" applyFont="1" applyFill="1" applyBorder="1" applyAlignment="1">
      <alignment horizontal="center" vertical="center"/>
      <protection/>
    </xf>
    <xf numFmtId="0" fontId="0" fillId="0" borderId="0" xfId="114" applyFont="1" applyFill="1" applyBorder="1" applyAlignment="1">
      <alignment/>
      <protection/>
    </xf>
    <xf numFmtId="3" fontId="4" fillId="0" borderId="0" xfId="93" applyNumberFormat="1" applyFont="1" applyAlignment="1">
      <alignment vertical="center"/>
      <protection/>
    </xf>
    <xf numFmtId="0" fontId="2" fillId="0" borderId="0" xfId="114" applyFont="1" applyFill="1" applyBorder="1" applyAlignment="1">
      <alignment horizontal="center"/>
      <protection/>
    </xf>
    <xf numFmtId="0" fontId="5" fillId="0" borderId="0" xfId="114" applyFont="1" applyFill="1" applyBorder="1" applyAlignment="1">
      <alignment horizontal="center" vertical="center"/>
      <protection/>
    </xf>
    <xf numFmtId="0" fontId="3" fillId="0" borderId="10" xfId="114" applyFont="1" applyFill="1" applyBorder="1" applyAlignment="1">
      <alignment horizontal="left" vertical="center"/>
      <protection/>
    </xf>
    <xf numFmtId="31" fontId="3" fillId="0" borderId="10" xfId="114" applyNumberFormat="1" applyFont="1" applyFill="1" applyBorder="1" applyAlignment="1">
      <alignment horizontal="center" vertical="center"/>
      <protection/>
    </xf>
    <xf numFmtId="0" fontId="3" fillId="0" borderId="0" xfId="114" applyFont="1" applyFill="1" applyBorder="1" applyAlignment="1">
      <alignment horizontal="right" vertical="center"/>
      <protection/>
    </xf>
    <xf numFmtId="0" fontId="6" fillId="0" borderId="11" xfId="114" applyFont="1" applyFill="1" applyBorder="1" applyAlignment="1">
      <alignment horizontal="center" vertical="center"/>
      <protection/>
    </xf>
    <xf numFmtId="0" fontId="6" fillId="0" borderId="11" xfId="114" applyFont="1" applyFill="1" applyBorder="1" applyAlignment="1">
      <alignment horizontal="center" vertical="center" wrapText="1"/>
      <protection/>
    </xf>
    <xf numFmtId="0" fontId="4" fillId="0" borderId="12" xfId="114" applyFont="1" applyFill="1" applyBorder="1" applyAlignment="1">
      <alignment horizontal="center" vertical="center"/>
      <protection/>
    </xf>
    <xf numFmtId="0" fontId="4" fillId="0" borderId="13" xfId="114" applyFont="1" applyFill="1" applyBorder="1" applyAlignment="1">
      <alignment horizontal="center" vertical="center"/>
      <protection/>
    </xf>
    <xf numFmtId="0" fontId="4" fillId="0" borderId="13" xfId="114" applyFont="1" applyFill="1" applyBorder="1" applyAlignment="1">
      <alignment horizontal="center" vertical="center"/>
      <protection/>
    </xf>
    <xf numFmtId="176" fontId="4" fillId="0" borderId="11" xfId="140" applyNumberFormat="1" applyFont="1" applyFill="1" applyBorder="1" applyAlignment="1" applyProtection="1">
      <alignment horizontal="center" vertical="center"/>
      <protection/>
    </xf>
    <xf numFmtId="0" fontId="4" fillId="0" borderId="11" xfId="114" applyFont="1" applyFill="1" applyBorder="1" applyAlignment="1">
      <alignment horizontal="center" vertical="center"/>
      <protection/>
    </xf>
    <xf numFmtId="0" fontId="6" fillId="0" borderId="14" xfId="114" applyFont="1" applyFill="1" applyBorder="1" applyAlignment="1">
      <alignment horizontal="center" vertical="center" wrapText="1"/>
      <protection/>
    </xf>
    <xf numFmtId="0" fontId="6" fillId="0" borderId="15" xfId="114" applyFont="1" applyFill="1" applyBorder="1" applyAlignment="1">
      <alignment horizontal="center" vertical="center" wrapText="1"/>
      <protection/>
    </xf>
    <xf numFmtId="0" fontId="6" fillId="0" borderId="16" xfId="114" applyFont="1" applyFill="1" applyBorder="1" applyAlignment="1">
      <alignment horizontal="center" vertical="center" wrapText="1"/>
      <protection/>
    </xf>
    <xf numFmtId="0" fontId="4" fillId="0" borderId="13" xfId="114" applyFont="1" applyFill="1" applyBorder="1" applyAlignment="1">
      <alignment horizontal="center" vertical="center" wrapText="1"/>
      <protection/>
    </xf>
    <xf numFmtId="0" fontId="4" fillId="0" borderId="11" xfId="114" applyFont="1" applyFill="1" applyBorder="1" applyAlignment="1">
      <alignment horizontal="center" vertical="center" wrapText="1"/>
      <protection/>
    </xf>
    <xf numFmtId="3" fontId="3" fillId="0" borderId="0" xfId="93" applyNumberFormat="1" applyFont="1" applyAlignment="1">
      <alignment vertical="center"/>
      <protection/>
    </xf>
    <xf numFmtId="3" fontId="7" fillId="0" borderId="0" xfId="93" applyNumberFormat="1" applyFont="1" applyAlignment="1">
      <alignment vertical="center"/>
      <protection/>
    </xf>
    <xf numFmtId="3" fontId="8" fillId="0" borderId="0" xfId="93" applyNumberFormat="1" applyFont="1" applyAlignment="1">
      <alignment vertical="center"/>
      <protection/>
    </xf>
    <xf numFmtId="3" fontId="2" fillId="0" borderId="0" xfId="93" applyNumberFormat="1" applyFont="1" applyAlignment="1">
      <alignment vertical="center"/>
      <protection/>
    </xf>
    <xf numFmtId="3" fontId="9" fillId="0" borderId="0" xfId="93" applyNumberFormat="1" applyFont="1">
      <alignment/>
      <protection/>
    </xf>
    <xf numFmtId="3" fontId="2" fillId="0" borderId="0" xfId="93" applyNumberFormat="1" applyFont="1">
      <alignment/>
      <protection/>
    </xf>
    <xf numFmtId="3" fontId="5" fillId="0" borderId="0" xfId="93" applyNumberFormat="1" applyFont="1" applyAlignment="1">
      <alignment horizontal="center" vertical="center"/>
      <protection/>
    </xf>
    <xf numFmtId="3" fontId="4" fillId="0" borderId="0" xfId="93" applyNumberFormat="1" applyFont="1" applyBorder="1" applyAlignment="1">
      <alignment horizontal="center" vertic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10" fillId="0" borderId="11" xfId="93" applyNumberFormat="1" applyFont="1" applyBorder="1" applyAlignment="1">
      <alignment horizontal="center" vertical="center"/>
      <protection/>
    </xf>
    <xf numFmtId="3" fontId="3" fillId="0" borderId="11" xfId="93" applyNumberFormat="1" applyFont="1" applyBorder="1" applyAlignment="1">
      <alignment vertical="center" wrapText="1"/>
      <protection/>
    </xf>
    <xf numFmtId="3" fontId="11" fillId="0" borderId="11" xfId="93" applyNumberFormat="1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3" fontId="11" fillId="0" borderId="11" xfId="53" applyNumberFormat="1" applyFont="1" applyBorder="1" applyAlignment="1">
      <alignment vertical="center"/>
      <protection/>
    </xf>
    <xf numFmtId="3" fontId="11" fillId="0" borderId="11" xfId="93" applyNumberFormat="1" applyFont="1" applyBorder="1" applyAlignment="1">
      <alignment vertical="center"/>
      <protection/>
    </xf>
    <xf numFmtId="3" fontId="3" fillId="0" borderId="11" xfId="93" applyNumberFormat="1" applyFont="1" applyBorder="1" applyAlignment="1">
      <alignment vertical="center"/>
      <protection/>
    </xf>
    <xf numFmtId="1" fontId="3" fillId="0" borderId="11" xfId="53" applyNumberFormat="1" applyFont="1" applyBorder="1" applyAlignment="1">
      <alignment vertical="center" wrapText="1"/>
      <protection/>
    </xf>
    <xf numFmtId="3" fontId="11" fillId="0" borderId="11" xfId="53" applyNumberFormat="1" applyFont="1" applyFill="1" applyBorder="1" applyAlignment="1">
      <alignment vertical="center"/>
      <protection/>
    </xf>
    <xf numFmtId="0" fontId="3" fillId="0" borderId="11" xfId="93" applyFont="1" applyBorder="1" applyAlignment="1" applyProtection="1">
      <alignment vertical="center" wrapText="1"/>
      <protection locked="0"/>
    </xf>
    <xf numFmtId="1" fontId="10" fillId="0" borderId="11" xfId="53" applyNumberFormat="1" applyFont="1" applyBorder="1" applyAlignment="1">
      <alignment vertical="center"/>
      <protection/>
    </xf>
    <xf numFmtId="3" fontId="12" fillId="0" borderId="11" xfId="93" applyNumberFormat="1" applyFont="1" applyBorder="1" applyAlignment="1">
      <alignment vertical="center" wrapText="1"/>
      <protection/>
    </xf>
    <xf numFmtId="3" fontId="12" fillId="0" borderId="11" xfId="53" applyNumberFormat="1" applyFont="1" applyBorder="1" applyAlignment="1">
      <alignment vertical="center"/>
      <protection/>
    </xf>
    <xf numFmtId="1" fontId="10" fillId="0" borderId="11" xfId="53" applyNumberFormat="1" applyFont="1" applyBorder="1" applyAlignment="1">
      <alignment vertical="center" wrapText="1"/>
      <protection/>
    </xf>
    <xf numFmtId="1" fontId="3" fillId="0" borderId="11" xfId="53" applyNumberFormat="1" applyFont="1" applyBorder="1" applyAlignment="1">
      <alignment vertical="center"/>
      <protection/>
    </xf>
    <xf numFmtId="3" fontId="11" fillId="0" borderId="0" xfId="93" applyNumberFormat="1" applyFont="1" applyAlignment="1">
      <alignment vertical="center"/>
      <protection/>
    </xf>
    <xf numFmtId="3" fontId="3" fillId="0" borderId="0" xfId="93" applyNumberFormat="1" applyFont="1" applyBorder="1" applyAlignment="1">
      <alignment horizontal="right" vertical="center"/>
      <protection/>
    </xf>
    <xf numFmtId="0" fontId="2" fillId="0" borderId="0" xfId="93" applyFont="1">
      <alignment/>
      <protection/>
    </xf>
    <xf numFmtId="0" fontId="2" fillId="0" borderId="0" xfId="93" applyFont="1" applyAlignment="1">
      <alignment horizontal="center"/>
      <protection/>
    </xf>
    <xf numFmtId="0" fontId="3" fillId="0" borderId="0" xfId="93" applyFont="1" applyAlignment="1" applyProtection="1">
      <alignment vertical="center"/>
      <protection locked="0"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vertical="center"/>
      <protection/>
    </xf>
    <xf numFmtId="0" fontId="5" fillId="0" borderId="0" xfId="17" applyFont="1" applyFill="1" applyBorder="1" applyAlignment="1">
      <alignment horizontal="center" vertical="center"/>
      <protection/>
    </xf>
    <xf numFmtId="0" fontId="3" fillId="0" borderId="10" xfId="108" applyFont="1" applyFill="1" applyBorder="1" applyAlignment="1" applyProtection="1">
      <alignment vertical="center"/>
      <protection locked="0"/>
    </xf>
    <xf numFmtId="4" fontId="2" fillId="0" borderId="0" xfId="17" applyNumberFormat="1" applyFont="1" applyFill="1" applyBorder="1" applyAlignment="1">
      <alignment vertical="center"/>
      <protection/>
    </xf>
    <xf numFmtId="4" fontId="2" fillId="0" borderId="0" xfId="17" applyNumberFormat="1" applyFont="1" applyFill="1" applyAlignment="1">
      <alignment vertical="center"/>
      <protection/>
    </xf>
    <xf numFmtId="0" fontId="13" fillId="0" borderId="0" xfId="0" applyFont="1" applyAlignment="1">
      <alignment horizontal="right" vertical="center" wrapText="1"/>
    </xf>
    <xf numFmtId="0" fontId="4" fillId="0" borderId="11" xfId="93" applyFont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4" fontId="4" fillId="0" borderId="11" xfId="17" applyNumberFormat="1" applyFont="1" applyFill="1" applyBorder="1" applyAlignment="1">
      <alignment horizontal="center" vertical="center" wrapText="1"/>
      <protection/>
    </xf>
    <xf numFmtId="176" fontId="4" fillId="0" borderId="11" xfId="23" applyNumberFormat="1" applyFont="1" applyFill="1" applyBorder="1" applyAlignment="1">
      <alignment horizontal="center" vertical="center" wrapText="1"/>
    </xf>
    <xf numFmtId="0" fontId="1" fillId="0" borderId="0" xfId="93" applyFont="1" applyFill="1" applyAlignment="1" applyProtection="1">
      <alignment vertical="center"/>
      <protection locked="0"/>
    </xf>
    <xf numFmtId="177" fontId="1" fillId="0" borderId="0" xfId="93" applyNumberFormat="1" applyFont="1" applyFill="1" applyAlignment="1" applyProtection="1">
      <alignment vertical="center"/>
      <protection locked="0"/>
    </xf>
    <xf numFmtId="178" fontId="1" fillId="0" borderId="0" xfId="93" applyNumberFormat="1" applyFont="1" applyFill="1" applyAlignment="1" applyProtection="1">
      <alignment vertical="center"/>
      <protection locked="0"/>
    </xf>
    <xf numFmtId="0" fontId="3" fillId="0" borderId="0" xfId="93" applyFont="1" applyFill="1" applyAlignment="1" applyProtection="1">
      <alignment horizontal="left" vertical="center"/>
      <protection locked="0"/>
    </xf>
    <xf numFmtId="0" fontId="3" fillId="0" borderId="0" xfId="93" applyFont="1" applyFill="1" applyAlignment="1" applyProtection="1">
      <alignment vertical="center"/>
      <protection locked="0"/>
    </xf>
    <xf numFmtId="0" fontId="5" fillId="0" borderId="0" xfId="93" applyFont="1" applyFill="1" applyAlignment="1" applyProtection="1">
      <alignment horizontal="center" vertical="center"/>
      <protection locked="0"/>
    </xf>
    <xf numFmtId="0" fontId="14" fillId="0" borderId="0" xfId="93" applyFont="1" applyFill="1" applyAlignment="1" applyProtection="1">
      <alignment vertical="center"/>
      <protection locked="0"/>
    </xf>
    <xf numFmtId="177" fontId="3" fillId="0" borderId="0" xfId="93" applyNumberFormat="1" applyFont="1" applyFill="1" applyAlignment="1" applyProtection="1">
      <alignment vertical="center"/>
      <protection locked="0"/>
    </xf>
    <xf numFmtId="178" fontId="3" fillId="0" borderId="0" xfId="93" applyNumberFormat="1" applyFont="1" applyFill="1" applyAlignment="1" applyProtection="1">
      <alignment horizontal="left" vertical="center"/>
      <protection locked="0"/>
    </xf>
    <xf numFmtId="0" fontId="3" fillId="0" borderId="10" xfId="93" applyFont="1" applyFill="1" applyBorder="1" applyAlignment="1" applyProtection="1">
      <alignment horizontal="right" vertical="center"/>
      <protection locked="0"/>
    </xf>
    <xf numFmtId="0" fontId="10" fillId="0" borderId="17" xfId="93" applyFont="1" applyFill="1" applyBorder="1" applyAlignment="1" applyProtection="1">
      <alignment horizontal="center" vertical="center"/>
      <protection locked="0"/>
    </xf>
    <xf numFmtId="0" fontId="10" fillId="0" borderId="11" xfId="93" applyNumberFormat="1" applyFont="1" applyFill="1" applyBorder="1" applyAlignment="1" applyProtection="1">
      <alignment horizontal="center" vertical="center"/>
      <protection locked="0"/>
    </xf>
    <xf numFmtId="0" fontId="10" fillId="0" borderId="18" xfId="93" applyNumberFormat="1" applyFont="1" applyFill="1" applyBorder="1" applyAlignment="1" applyProtection="1">
      <alignment horizontal="center" vertical="center"/>
      <protection locked="0"/>
    </xf>
    <xf numFmtId="0" fontId="10" fillId="0" borderId="19" xfId="93" applyNumberFormat="1" applyFont="1" applyFill="1" applyBorder="1" applyAlignment="1" applyProtection="1">
      <alignment horizontal="center" vertical="center"/>
      <protection locked="0"/>
    </xf>
    <xf numFmtId="179" fontId="10" fillId="0" borderId="20" xfId="93" applyNumberFormat="1" applyFont="1" applyFill="1" applyBorder="1" applyAlignment="1" applyProtection="1">
      <alignment horizontal="center" vertical="center"/>
      <protection locked="0"/>
    </xf>
    <xf numFmtId="0" fontId="8" fillId="0" borderId="0" xfId="93" applyFont="1" applyFill="1" applyAlignment="1" applyProtection="1">
      <alignment vertical="center"/>
      <protection locked="0"/>
    </xf>
    <xf numFmtId="0" fontId="10" fillId="0" borderId="15" xfId="93" applyFont="1" applyFill="1" applyBorder="1" applyAlignment="1" applyProtection="1">
      <alignment horizontal="center" vertical="center"/>
      <protection locked="0"/>
    </xf>
    <xf numFmtId="0" fontId="10" fillId="0" borderId="11" xfId="125" applyNumberFormat="1" applyFont="1" applyFill="1" applyBorder="1" applyAlignment="1" applyProtection="1">
      <alignment horizontal="center" vertical="center"/>
      <protection locked="0"/>
    </xf>
    <xf numFmtId="179" fontId="10" fillId="0" borderId="11" xfId="93" applyNumberFormat="1" applyFont="1" applyFill="1" applyBorder="1" applyAlignment="1" applyProtection="1">
      <alignment horizontal="center" vertical="center"/>
      <protection locked="0"/>
    </xf>
    <xf numFmtId="0" fontId="8" fillId="0" borderId="0" xfId="93" applyFont="1" applyFill="1" applyAlignment="1" applyProtection="1">
      <alignment horizontal="center" vertical="center"/>
      <protection locked="0"/>
    </xf>
    <xf numFmtId="0" fontId="3" fillId="0" borderId="11" xfId="103" applyFont="1" applyFill="1" applyBorder="1" applyAlignment="1" applyProtection="1">
      <alignment vertical="center"/>
      <protection locked="0"/>
    </xf>
    <xf numFmtId="3" fontId="3" fillId="0" borderId="11" xfId="103" applyNumberFormat="1" applyFont="1" applyFill="1" applyBorder="1" applyAlignment="1">
      <alignment vertical="center" wrapText="1"/>
      <protection/>
    </xf>
    <xf numFmtId="180" fontId="3" fillId="0" borderId="11" xfId="125" applyNumberFormat="1" applyFont="1" applyFill="1" applyBorder="1" applyAlignment="1" applyProtection="1">
      <alignment vertical="center"/>
      <protection locked="0"/>
    </xf>
    <xf numFmtId="181" fontId="3" fillId="0" borderId="11" xfId="93" applyNumberFormat="1" applyFont="1" applyFill="1" applyBorder="1" applyAlignment="1" applyProtection="1">
      <alignment vertical="center"/>
      <protection/>
    </xf>
    <xf numFmtId="0" fontId="6" fillId="0" borderId="0" xfId="93" applyFont="1" applyFill="1" applyAlignment="1" applyProtection="1">
      <alignment vertical="center"/>
      <protection locked="0"/>
    </xf>
    <xf numFmtId="3" fontId="3" fillId="0" borderId="11" xfId="103" applyNumberFormat="1" applyFont="1" applyFill="1" applyBorder="1" applyAlignment="1">
      <alignment vertical="center"/>
      <protection/>
    </xf>
    <xf numFmtId="3" fontId="3" fillId="0" borderId="11" xfId="53" applyNumberFormat="1" applyFont="1" applyFill="1" applyBorder="1" applyAlignment="1">
      <alignment vertical="center"/>
      <protection/>
    </xf>
    <xf numFmtId="0" fontId="3" fillId="0" borderId="11" xfId="103" applyFont="1" applyFill="1" applyBorder="1" applyAlignment="1">
      <alignment vertical="center"/>
      <protection/>
    </xf>
    <xf numFmtId="1" fontId="3" fillId="0" borderId="11" xfId="53" applyNumberFormat="1" applyFont="1" applyFill="1" applyBorder="1" applyAlignment="1">
      <alignment vertical="center"/>
      <protection/>
    </xf>
    <xf numFmtId="176" fontId="3" fillId="0" borderId="11" xfId="125" applyNumberFormat="1" applyFont="1" applyFill="1" applyBorder="1" applyAlignment="1" applyProtection="1">
      <alignment vertical="center"/>
      <protection locked="0"/>
    </xf>
    <xf numFmtId="176" fontId="3" fillId="0" borderId="11" xfId="125" applyNumberFormat="1" applyFont="1" applyFill="1" applyBorder="1" applyAlignment="1" applyProtection="1">
      <alignment vertical="center"/>
      <protection/>
    </xf>
    <xf numFmtId="0" fontId="10" fillId="0" borderId="11" xfId="93" applyFont="1" applyFill="1" applyBorder="1" applyAlignment="1" applyProtection="1">
      <alignment vertical="center"/>
      <protection locked="0"/>
    </xf>
    <xf numFmtId="176" fontId="10" fillId="0" borderId="11" xfId="125" applyNumberFormat="1" applyFont="1" applyFill="1" applyBorder="1" applyAlignment="1" applyProtection="1">
      <alignment vertical="center"/>
      <protection locked="0"/>
    </xf>
    <xf numFmtId="180" fontId="10" fillId="0" borderId="11" xfId="125" applyNumberFormat="1" applyFont="1" applyFill="1" applyBorder="1" applyAlignment="1" applyProtection="1">
      <alignment vertical="center"/>
      <protection locked="0"/>
    </xf>
    <xf numFmtId="181" fontId="10" fillId="0" borderId="11" xfId="93" applyNumberFormat="1" applyFont="1" applyFill="1" applyBorder="1" applyAlignment="1" applyProtection="1">
      <alignment vertical="center"/>
      <protection/>
    </xf>
    <xf numFmtId="176" fontId="10" fillId="0" borderId="11" xfId="125" applyNumberFormat="1" applyFont="1" applyFill="1" applyBorder="1" applyAlignment="1" applyProtection="1">
      <alignment vertical="center"/>
      <protection/>
    </xf>
    <xf numFmtId="0" fontId="3" fillId="0" borderId="11" xfId="93" applyFont="1" applyFill="1" applyBorder="1" applyAlignment="1" applyProtection="1">
      <alignment vertical="center"/>
      <protection locked="0"/>
    </xf>
    <xf numFmtId="0" fontId="15" fillId="0" borderId="0" xfId="93" applyFont="1" applyFill="1" applyAlignment="1" applyProtection="1">
      <alignment vertical="center"/>
      <protection locked="0"/>
    </xf>
    <xf numFmtId="1" fontId="3" fillId="0" borderId="11" xfId="93" applyNumberFormat="1" applyFont="1" applyFill="1" applyBorder="1" applyAlignment="1" applyProtection="1">
      <alignment vertical="center"/>
      <protection locked="0"/>
    </xf>
    <xf numFmtId="1" fontId="3" fillId="0" borderId="11" xfId="93" applyNumberFormat="1" applyFont="1" applyFill="1" applyBorder="1" applyAlignment="1" applyProtection="1">
      <alignment horizontal="left" vertical="center"/>
      <protection locked="0"/>
    </xf>
    <xf numFmtId="1" fontId="3" fillId="0" borderId="11" xfId="93" applyNumberFormat="1" applyFont="1" applyFill="1" applyBorder="1" applyAlignment="1" applyProtection="1">
      <alignment vertical="center" wrapText="1"/>
      <protection locked="0"/>
    </xf>
    <xf numFmtId="0" fontId="10" fillId="0" borderId="11" xfId="93" applyFont="1" applyFill="1" applyBorder="1" applyAlignment="1" applyProtection="1">
      <alignment horizontal="center" vertical="center"/>
      <protection locked="0"/>
    </xf>
    <xf numFmtId="180" fontId="10" fillId="0" borderId="11" xfId="125" applyNumberFormat="1" applyFont="1" applyFill="1" applyBorder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 locked="0"/>
    </xf>
    <xf numFmtId="0" fontId="1" fillId="0" borderId="0" xfId="93" applyFont="1" applyAlignment="1" applyProtection="1">
      <alignment vertical="center"/>
      <protection locked="0"/>
    </xf>
    <xf numFmtId="43" fontId="1" fillId="0" borderId="0" xfId="125" applyFont="1" applyAlignment="1" applyProtection="1">
      <alignment vertical="center"/>
      <protection locked="0"/>
    </xf>
    <xf numFmtId="179" fontId="1" fillId="0" borderId="0" xfId="93" applyNumberFormat="1" applyFont="1" applyAlignment="1" applyProtection="1">
      <alignment vertical="center"/>
      <protection locked="0"/>
    </xf>
    <xf numFmtId="43" fontId="3" fillId="0" borderId="0" xfId="125" applyFont="1" applyAlignment="1" applyProtection="1">
      <alignment vertical="center"/>
      <protection locked="0"/>
    </xf>
    <xf numFmtId="179" fontId="3" fillId="0" borderId="0" xfId="93" applyNumberFormat="1" applyFont="1" applyAlignment="1" applyProtection="1">
      <alignment vertical="center"/>
      <protection locked="0"/>
    </xf>
    <xf numFmtId="0" fontId="3" fillId="0" borderId="0" xfId="93" applyFont="1" applyAlignment="1" applyProtection="1">
      <alignment horizontal="right" vertical="center"/>
      <protection locked="0"/>
    </xf>
    <xf numFmtId="0" fontId="5" fillId="0" borderId="0" xfId="93" applyFont="1" applyAlignment="1" applyProtection="1">
      <alignment horizontal="center" vertical="center"/>
      <protection locked="0"/>
    </xf>
    <xf numFmtId="179" fontId="5" fillId="0" borderId="0" xfId="93" applyNumberFormat="1" applyFont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vertical="center"/>
      <protection locked="0"/>
    </xf>
    <xf numFmtId="0" fontId="3" fillId="0" borderId="0" xfId="93" applyFont="1" applyAlignment="1" applyProtection="1">
      <alignment horizontal="left" vertical="center"/>
      <protection locked="0"/>
    </xf>
    <xf numFmtId="179" fontId="3" fillId="0" borderId="0" xfId="93" applyNumberFormat="1" applyFont="1" applyAlignment="1" applyProtection="1">
      <alignment horizontal="left" vertical="center"/>
      <protection locked="0"/>
    </xf>
    <xf numFmtId="0" fontId="8" fillId="0" borderId="0" xfId="93" applyFont="1" applyAlignment="1" applyProtection="1">
      <alignment vertical="center"/>
      <protection locked="0"/>
    </xf>
    <xf numFmtId="0" fontId="8" fillId="0" borderId="0" xfId="93" applyFont="1" applyAlignment="1" applyProtection="1">
      <alignment horizontal="center" vertical="center"/>
      <protection locked="0"/>
    </xf>
    <xf numFmtId="41" fontId="3" fillId="0" borderId="11" xfId="125" applyNumberFormat="1" applyFont="1" applyFill="1" applyBorder="1" applyAlignment="1" applyProtection="1">
      <alignment horizontal="right" vertical="center"/>
      <protection/>
    </xf>
    <xf numFmtId="3" fontId="3" fillId="0" borderId="11" xfId="125" applyNumberFormat="1" applyFont="1" applyFill="1" applyBorder="1" applyAlignment="1" applyProtection="1">
      <alignment horizontal="right" vertical="center"/>
      <protection/>
    </xf>
    <xf numFmtId="2" fontId="3" fillId="0" borderId="11" xfId="93" applyNumberFormat="1" applyFont="1" applyFill="1" applyBorder="1" applyAlignment="1" applyProtection="1">
      <alignment vertical="center"/>
      <protection locked="0"/>
    </xf>
    <xf numFmtId="0" fontId="6" fillId="0" borderId="0" xfId="93" applyFont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125" applyNumberFormat="1" applyFont="1" applyFill="1" applyBorder="1" applyAlignment="1" applyProtection="1">
      <alignment vertical="center"/>
      <protection locked="0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25" borderId="11" xfId="90" applyNumberFormat="1" applyFont="1" applyFill="1" applyBorder="1" applyAlignment="1" applyProtection="1">
      <alignment horizontal="right" vertical="center"/>
      <protection/>
    </xf>
    <xf numFmtId="41" fontId="3" fillId="0" borderId="11" xfId="125" applyNumberFormat="1" applyFont="1" applyFill="1" applyBorder="1" applyAlignment="1" applyProtection="1">
      <alignment vertical="center"/>
      <protection locked="0"/>
    </xf>
    <xf numFmtId="41" fontId="3" fillId="25" borderId="21" xfId="99" applyNumberFormat="1" applyFont="1" applyFill="1" applyBorder="1" applyAlignment="1" applyProtection="1">
      <alignment horizontal="right" vertical="center"/>
      <protection/>
    </xf>
    <xf numFmtId="2" fontId="3" fillId="0" borderId="11" xfId="93" applyNumberFormat="1" applyFont="1" applyFill="1" applyBorder="1" applyAlignment="1" applyProtection="1">
      <alignment vertical="center" wrapText="1"/>
      <protection locked="0"/>
    </xf>
    <xf numFmtId="41" fontId="3" fillId="25" borderId="13" xfId="99" applyNumberFormat="1" applyFont="1" applyFill="1" applyBorder="1" applyAlignment="1" applyProtection="1">
      <alignment horizontal="right" vertical="center"/>
      <protection/>
    </xf>
    <xf numFmtId="41" fontId="3" fillId="25" borderId="11" xfId="99" applyNumberFormat="1" applyFont="1" applyFill="1" applyBorder="1" applyAlignment="1" applyProtection="1">
      <alignment horizontal="right" vertical="center"/>
      <protection/>
    </xf>
    <xf numFmtId="41" fontId="3" fillId="25" borderId="15" xfId="99" applyNumberFormat="1" applyFont="1" applyFill="1" applyBorder="1" applyAlignment="1" applyProtection="1">
      <alignment horizontal="right" vertical="center"/>
      <protection/>
    </xf>
    <xf numFmtId="41" fontId="3" fillId="0" borderId="11" xfId="53" applyNumberFormat="1" applyFont="1" applyFill="1" applyBorder="1" applyAlignment="1">
      <alignment horizontal="right" vertical="center"/>
      <protection/>
    </xf>
    <xf numFmtId="3" fontId="10" fillId="0" borderId="11" xfId="125" applyNumberFormat="1" applyFont="1" applyFill="1" applyBorder="1" applyAlignment="1" applyProtection="1">
      <alignment vertical="center"/>
      <protection locked="0"/>
    </xf>
    <xf numFmtId="0" fontId="3" fillId="0" borderId="11" xfId="93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" fontId="10" fillId="0" borderId="11" xfId="93" applyNumberFormat="1" applyFont="1" applyFill="1" applyBorder="1" applyAlignment="1" applyProtection="1">
      <alignment vertical="center"/>
      <protection locked="0"/>
    </xf>
    <xf numFmtId="0" fontId="15" fillId="0" borderId="0" xfId="93" applyFont="1" applyAlignment="1" applyProtection="1">
      <alignment vertical="center"/>
      <protection locked="0"/>
    </xf>
    <xf numFmtId="0" fontId="11" fillId="0" borderId="11" xfId="93" applyFont="1" applyFill="1" applyBorder="1" applyAlignment="1" applyProtection="1">
      <alignment horizontal="left" vertical="center"/>
      <protection locked="0"/>
    </xf>
    <xf numFmtId="0" fontId="16" fillId="0" borderId="11" xfId="93" applyFont="1" applyFill="1" applyBorder="1" applyAlignment="1" applyProtection="1">
      <alignment vertical="center" wrapText="1"/>
      <protection locked="0"/>
    </xf>
    <xf numFmtId="0" fontId="3" fillId="0" borderId="11" xfId="93" applyFont="1" applyFill="1" applyBorder="1" applyAlignment="1" applyProtection="1">
      <alignment horizontal="left" vertical="center"/>
      <protection locked="0"/>
    </xf>
    <xf numFmtId="0" fontId="11" fillId="0" borderId="11" xfId="93" applyFont="1" applyFill="1" applyBorder="1" applyAlignment="1" applyProtection="1">
      <alignment vertical="center"/>
      <protection locked="0"/>
    </xf>
    <xf numFmtId="3" fontId="10" fillId="0" borderId="11" xfId="125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</cellXfs>
  <cellStyles count="12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好_职工医疗基础资料" xfId="40"/>
    <cellStyle name="标题 3" xfId="41"/>
    <cellStyle name="差_城乡居民养老分县区" xfId="42"/>
    <cellStyle name="60% - 强调文字颜色 4" xfId="43"/>
    <cellStyle name="输出" xfId="44"/>
    <cellStyle name="计算" xfId="45"/>
    <cellStyle name="好_机关养老分县区" xfId="46"/>
    <cellStyle name="常规 26" xfId="47"/>
    <cellStyle name="检查单元格" xfId="48"/>
    <cellStyle name="差_职工医疗分县区" xfId="49"/>
    <cellStyle name="强调文字颜色 2" xfId="50"/>
    <cellStyle name="千位分隔 6 3" xfId="51"/>
    <cellStyle name="链接单元格" xfId="52"/>
    <cellStyle name="常规_内0314阳江江城" xfId="53"/>
    <cellStyle name="20% - 强调文字颜色 6" xfId="54"/>
    <cellStyle name="汇总" xfId="55"/>
    <cellStyle name="好" xfId="56"/>
    <cellStyle name="常规 16" xfId="57"/>
    <cellStyle name="适中" xfId="58"/>
    <cellStyle name="强调文字颜色 1" xfId="59"/>
    <cellStyle name="千位分隔 6 2" xfId="60"/>
    <cellStyle name="20% - 强调文字颜色 5" xfId="61"/>
    <cellStyle name="20% - 强调文字颜色 1" xfId="62"/>
    <cellStyle name="差_社保9-2阳江市2018年社保基金预算表_20171217" xfId="63"/>
    <cellStyle name="40% - 强调文字颜色 1" xfId="64"/>
    <cellStyle name="20% - 强调文字颜色 2" xfId="65"/>
    <cellStyle name="差_生育分县区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1" xfId="78"/>
    <cellStyle name="差_消化审计无预算拨款转账" xfId="79"/>
    <cellStyle name="好_城乡居民养老分县区" xfId="80"/>
    <cellStyle name="常规 2 2" xfId="81"/>
    <cellStyle name="差_基本养老基础资料表" xfId="82"/>
    <cellStyle name="好_基本养老基础资料表" xfId="83"/>
    <cellStyle name="常规 10" xfId="84"/>
    <cellStyle name="??" xfId="85"/>
    <cellStyle name="差_机关养老分县区" xfId="86"/>
    <cellStyle name="差_企业养老分县区" xfId="87"/>
    <cellStyle name="差_职工医疗基础资料" xfId="88"/>
    <cellStyle name="常规 17" xfId="89"/>
    <cellStyle name="常规 2" xfId="90"/>
    <cellStyle name="常规 2 2 2" xfId="91"/>
    <cellStyle name="常规 2 2 3" xfId="92"/>
    <cellStyle name="常规 2 3" xfId="93"/>
    <cellStyle name="常规 2 3 2" xfId="94"/>
    <cellStyle name="常规 2 4" xfId="95"/>
    <cellStyle name="常规 2 8" xfId="96"/>
    <cellStyle name="常规 2_消化审计无预算拨款转账" xfId="97"/>
    <cellStyle name="常规 24" xfId="98"/>
    <cellStyle name="常规 3" xfId="99"/>
    <cellStyle name="常规 3 2" xfId="100"/>
    <cellStyle name="常规 3 2 2" xfId="101"/>
    <cellStyle name="常规 3 3" xfId="102"/>
    <cellStyle name="常规 4" xfId="103"/>
    <cellStyle name="常规 4 2" xfId="104"/>
    <cellStyle name="常规 5" xfId="105"/>
    <cellStyle name="常规 5 3" xfId="106"/>
    <cellStyle name="常规 5 4" xfId="107"/>
    <cellStyle name="常规 5 5" xfId="108"/>
    <cellStyle name="常规 51" xfId="109"/>
    <cellStyle name="常规 51 2" xfId="110"/>
    <cellStyle name="常规 6 2" xfId="111"/>
    <cellStyle name="常规 6 3" xfId="112"/>
    <cellStyle name="常规 6_副本Xl0000006" xfId="113"/>
    <cellStyle name="常规 7" xfId="114"/>
    <cellStyle name="常规 8" xfId="115"/>
    <cellStyle name="常规 9" xfId="116"/>
    <cellStyle name="好_企业养老分县区" xfId="117"/>
    <cellStyle name="好_社保9-2阳江市2018年社保基金预算表_20171217" xfId="118"/>
    <cellStyle name="好_生育分县区" xfId="119"/>
    <cellStyle name="好_消化审计无预算拨款转账" xfId="120"/>
    <cellStyle name="好_职工医疗分县区" xfId="121"/>
    <cellStyle name="千位分隔 2" xfId="122"/>
    <cellStyle name="千位分隔 2 2" xfId="123"/>
    <cellStyle name="千位分隔 2 2 2" xfId="124"/>
    <cellStyle name="千位分隔 2 3" xfId="125"/>
    <cellStyle name="千位分隔 3" xfId="126"/>
    <cellStyle name="千位分隔 3 2" xfId="127"/>
    <cellStyle name="千位分隔 3 3" xfId="128"/>
    <cellStyle name="千位分隔 4" xfId="129"/>
    <cellStyle name="千位分隔 4 2" xfId="130"/>
    <cellStyle name="千位分隔 4 3" xfId="131"/>
    <cellStyle name="千位分隔 5" xfId="132"/>
    <cellStyle name="千位分隔 5 2" xfId="133"/>
    <cellStyle name="千位分隔 5 3" xfId="134"/>
    <cellStyle name="千位分隔 6" xfId="135"/>
    <cellStyle name="千位分隔 7" xfId="136"/>
    <cellStyle name="样式 1" xfId="137"/>
    <cellStyle name="样式 1 2" xfId="138"/>
    <cellStyle name="千位分隔 2 3_阳江高新区2020年政府性基金预算支出项目表" xfId="139"/>
    <cellStyle name="千位分隔_阳江高新区2020年政府性基金预算调整项目情况表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7589;&#35946;&#25991;&#20214;\&#39044;&#31639;&#35843;&#25972;\2019&#24180;&#39044;&#31639;&#35843;&#25972;\2013\&#22478;&#24314;&#21475;&#35745;&#21010;2013.3.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7589;&#35946;&#25991;&#20214;\&#39044;&#31639;&#35843;&#25972;\2018&#24180;&#39044;&#31639;&#35843;&#25972;\&#39044;&#31639;&#35843;&#25972;&#34920;&#26684;\&#28023;&#38517;&#39640;&#26032;\2018&#24180;&#39044;&#31639;&#35843;&#25972;&#65288;&#23450;&#31295;&#65289;11.13&#19979;&#21320;\2018&#24180;&#39044;&#31639;&#35843;&#25972;&#65288;&#23450;&#31295;&#65289;11.13\&#22269;&#24211;\2016&#24180;7&#26376;&#21306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封面"/>
      <sheetName val="说明"/>
      <sheetName val="目录（页码尚需修改）"/>
      <sheetName val="规划类"/>
      <sheetName val="城乡类"/>
      <sheetName val="住保类"/>
      <sheetName val="环保类"/>
      <sheetName val="代建类"/>
      <sheetName val="三旧类"/>
      <sheetName val="人防类"/>
      <sheetName val="国土重大项目"/>
      <sheetName val="供地类"/>
      <sheetName val="征地类"/>
      <sheetName val="市政类汇总 "/>
      <sheetName val="表一完工"/>
      <sheetName val="表二在建 "/>
      <sheetName val="表三2012年批准2013年实施项目 "/>
      <sheetName val="表四2013年计划实施项目 "/>
      <sheetName val="表五2013年实施项目征地、拆迁资金计划安排表 "/>
    </sheetNames>
    <definedNames>
      <definedName name="Module.Prix_SMC" sheetId="1" refersTo="#REF!"/>
      <definedName name="Prix_SMC" sheetId="1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"/>
      <sheetName val="支出"/>
      <sheetName val="2016年"/>
      <sheetName val="2015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8.796875" defaultRowHeight="18.75"/>
  <sheetData>
    <row r="1" spans="1:2" ht="18.75">
      <c r="A1" t="s">
        <v>0</v>
      </c>
      <c r="B1" t="s">
        <v>1</v>
      </c>
    </row>
    <row r="2" spans="1:7" ht="18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M11" sqref="M11"/>
    </sheetView>
  </sheetViews>
  <sheetFormatPr defaultColWidth="7.19921875" defaultRowHeight="18.75"/>
  <cols>
    <col min="1" max="16384" width="7.19921875" style="149" customWidth="1"/>
  </cols>
  <sheetData>
    <row r="1" spans="1:14" s="149" customFormat="1" ht="117.75" customHeight="1">
      <c r="A1" s="150" t="s">
        <v>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149" customFormat="1" ht="87" customHeight="1">
      <c r="A2" s="151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149" customFormat="1" ht="111.75" customHeight="1">
      <c r="A3" s="151" t="s">
        <v>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149" customFormat="1" ht="64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s="149" customFormat="1" ht="25.5">
      <c r="A5" s="152" t="s">
        <v>12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s="149" customFormat="1" ht="25.5">
      <c r="A6" s="153" t="s">
        <v>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</sheetData>
  <sheetProtection/>
  <mergeCells count="5">
    <mergeCell ref="A1:N1"/>
    <mergeCell ref="A2:N2"/>
    <mergeCell ref="A3:N3"/>
    <mergeCell ref="A5:N5"/>
    <mergeCell ref="A6:N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G8" sqref="G8"/>
    </sheetView>
  </sheetViews>
  <sheetFormatPr defaultColWidth="7.19921875" defaultRowHeight="18.75"/>
  <cols>
    <col min="1" max="1" width="8.796875" style="145" customWidth="1"/>
    <col min="2" max="2" width="91.69921875" style="145" customWidth="1"/>
    <col min="3" max="16384" width="7.19921875" style="145" customWidth="1"/>
  </cols>
  <sheetData>
    <row r="1" spans="1:2" s="145" customFormat="1" ht="22.5">
      <c r="A1" s="146" t="s">
        <v>14</v>
      </c>
      <c r="B1" s="146"/>
    </row>
    <row r="2" spans="1:2" s="145" customFormat="1" ht="9" customHeight="1">
      <c r="A2" s="146"/>
      <c r="B2" s="146"/>
    </row>
    <row r="3" s="145" customFormat="1" ht="21.75" customHeight="1">
      <c r="B3" s="147" t="s">
        <v>15</v>
      </c>
    </row>
    <row r="4" s="145" customFormat="1" ht="21.75" customHeight="1">
      <c r="B4" s="147" t="s">
        <v>16</v>
      </c>
    </row>
    <row r="5" s="145" customFormat="1" ht="21.75" customHeight="1">
      <c r="B5" s="147" t="s">
        <v>17</v>
      </c>
    </row>
    <row r="6" s="145" customFormat="1" ht="21.75" customHeight="1">
      <c r="B6" s="147" t="s">
        <v>18</v>
      </c>
    </row>
    <row r="7" s="145" customFormat="1" ht="21.75" customHeight="1">
      <c r="B7" s="147"/>
    </row>
    <row r="8" s="145" customFormat="1" ht="21.75" customHeight="1">
      <c r="B8" s="147" t="s">
        <v>19</v>
      </c>
    </row>
    <row r="9" s="145" customFormat="1" ht="21.75" customHeight="1">
      <c r="B9" s="147" t="s">
        <v>20</v>
      </c>
    </row>
    <row r="10" s="145" customFormat="1" ht="21.75" customHeight="1">
      <c r="B10" s="147" t="s">
        <v>21</v>
      </c>
    </row>
    <row r="11" s="145" customFormat="1" ht="24.75" customHeight="1">
      <c r="B11" s="148"/>
    </row>
  </sheetData>
  <sheetProtection/>
  <mergeCells count="1">
    <mergeCell ref="A1:B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showZeros="0" tabSelected="1" workbookViewId="0" topLeftCell="A16">
      <selection activeCell="J40" sqref="J40"/>
    </sheetView>
  </sheetViews>
  <sheetFormatPr defaultColWidth="8.796875" defaultRowHeight="18.75"/>
  <cols>
    <col min="1" max="1" width="29.796875" style="107" customWidth="1"/>
    <col min="2" max="2" width="10.8984375" style="108" customWidth="1"/>
    <col min="3" max="3" width="10.8984375" style="107" customWidth="1"/>
    <col min="4" max="4" width="9.69921875" style="107" customWidth="1"/>
    <col min="5" max="5" width="12.09765625" style="107" customWidth="1"/>
    <col min="6" max="6" width="8" style="109" customWidth="1"/>
    <col min="7" max="7" width="11.796875" style="107" customWidth="1"/>
    <col min="8" max="16384" width="8.796875" style="107" customWidth="1"/>
  </cols>
  <sheetData>
    <row r="1" spans="1:256" ht="18.75">
      <c r="A1" s="51" t="s">
        <v>22</v>
      </c>
      <c r="B1" s="110"/>
      <c r="C1" s="51"/>
      <c r="D1" s="51"/>
      <c r="E1" s="51"/>
      <c r="F1" s="111"/>
      <c r="G1" s="112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22.5">
      <c r="A2" s="113" t="s">
        <v>23</v>
      </c>
      <c r="B2" s="113"/>
      <c r="C2" s="113"/>
      <c r="D2" s="113"/>
      <c r="E2" s="113"/>
      <c r="F2" s="114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1:7" ht="18.75">
      <c r="A3" s="116" t="s">
        <v>24</v>
      </c>
      <c r="B3" s="116"/>
      <c r="C3" s="116"/>
      <c r="D3" s="116"/>
      <c r="E3" s="116"/>
      <c r="F3" s="117"/>
      <c r="G3" s="112" t="s">
        <v>25</v>
      </c>
    </row>
    <row r="4" spans="1:256" ht="18.75">
      <c r="A4" s="73" t="s">
        <v>26</v>
      </c>
      <c r="B4" s="74" t="s">
        <v>27</v>
      </c>
      <c r="C4" s="74"/>
      <c r="D4" s="75" t="s">
        <v>28</v>
      </c>
      <c r="E4" s="76"/>
      <c r="F4" s="77"/>
      <c r="G4" s="73" t="s">
        <v>29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ht="18.75">
      <c r="A5" s="79"/>
      <c r="B5" s="80" t="s">
        <v>30</v>
      </c>
      <c r="C5" s="74" t="s">
        <v>27</v>
      </c>
      <c r="D5" s="74" t="s">
        <v>31</v>
      </c>
      <c r="E5" s="74" t="s">
        <v>32</v>
      </c>
      <c r="F5" s="81" t="s">
        <v>33</v>
      </c>
      <c r="G5" s="7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ht="18.75">
      <c r="A6" s="99" t="s">
        <v>34</v>
      </c>
      <c r="B6" s="120">
        <f>SUM(B7:B20)</f>
        <v>59140</v>
      </c>
      <c r="C6" s="120">
        <f>SUM(C7:C20)</f>
        <v>66039</v>
      </c>
      <c r="D6" s="121">
        <f>SUM(D7:D20)</f>
        <v>0</v>
      </c>
      <c r="E6" s="93">
        <f>SUM(E7:E20)</f>
        <v>66039</v>
      </c>
      <c r="F6" s="86">
        <f>(E6-B6)/B6*100</f>
        <v>11.665539398038554</v>
      </c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ht="18.75">
      <c r="A7" s="99" t="s">
        <v>35</v>
      </c>
      <c r="B7" s="124">
        <v>23426</v>
      </c>
      <c r="C7" s="124">
        <v>20584</v>
      </c>
      <c r="D7" s="125">
        <f>E7-C7</f>
        <v>0</v>
      </c>
      <c r="E7" s="124">
        <v>20584</v>
      </c>
      <c r="F7" s="86">
        <f>(E7-B7)/B7*100</f>
        <v>-12.131819346025784</v>
      </c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ht="18.75">
      <c r="A8" s="99" t="s">
        <v>36</v>
      </c>
      <c r="B8" s="126">
        <v>12714</v>
      </c>
      <c r="C8" s="124">
        <v>14750</v>
      </c>
      <c r="D8" s="125">
        <f aca="true" t="shared" si="0" ref="D8:D27">E8-C8</f>
        <v>0</v>
      </c>
      <c r="E8" s="124">
        <v>14750</v>
      </c>
      <c r="F8" s="86">
        <f aca="true" t="shared" si="1" ref="F8:F25">(E8-B8)/B8*100</f>
        <v>16.01384300770804</v>
      </c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ht="18.75">
      <c r="A9" s="99" t="s">
        <v>37</v>
      </c>
      <c r="B9" s="126">
        <v>1132</v>
      </c>
      <c r="C9" s="124">
        <v>1200</v>
      </c>
      <c r="D9" s="125">
        <f t="shared" si="0"/>
        <v>0</v>
      </c>
      <c r="E9" s="124">
        <v>1200</v>
      </c>
      <c r="F9" s="86">
        <f t="shared" si="1"/>
        <v>6.007067137809187</v>
      </c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pans="1:256" ht="18.75">
      <c r="A10" s="99" t="s">
        <v>38</v>
      </c>
      <c r="B10" s="127">
        <v>10</v>
      </c>
      <c r="C10" s="127"/>
      <c r="D10" s="125">
        <f t="shared" si="0"/>
        <v>0</v>
      </c>
      <c r="E10" s="127"/>
      <c r="F10" s="86">
        <f t="shared" si="1"/>
        <v>-100</v>
      </c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pans="1:256" ht="18.75">
      <c r="A11" s="99" t="s">
        <v>39</v>
      </c>
      <c r="B11" s="127">
        <v>6830</v>
      </c>
      <c r="C11" s="127">
        <v>7000</v>
      </c>
      <c r="D11" s="125">
        <f t="shared" si="0"/>
        <v>0</v>
      </c>
      <c r="E11" s="127">
        <v>7000</v>
      </c>
      <c r="F11" s="86">
        <f t="shared" si="1"/>
        <v>2.4890190336749636</v>
      </c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256" ht="18.75">
      <c r="A12" s="99" t="s">
        <v>40</v>
      </c>
      <c r="B12" s="127">
        <v>3527</v>
      </c>
      <c r="C12" s="127">
        <v>4000</v>
      </c>
      <c r="D12" s="125">
        <f t="shared" si="0"/>
        <v>0</v>
      </c>
      <c r="E12" s="127">
        <v>4000</v>
      </c>
      <c r="F12" s="86">
        <f t="shared" si="1"/>
        <v>13.41083073433513</v>
      </c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pans="1:256" ht="18.75">
      <c r="A13" s="99" t="s">
        <v>41</v>
      </c>
      <c r="B13" s="127">
        <v>7195</v>
      </c>
      <c r="C13" s="127">
        <v>7500</v>
      </c>
      <c r="D13" s="125">
        <f t="shared" si="0"/>
        <v>0</v>
      </c>
      <c r="E13" s="127">
        <v>7500</v>
      </c>
      <c r="F13" s="86">
        <f t="shared" si="1"/>
        <v>4.2390548992355805</v>
      </c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256" ht="18.75">
      <c r="A14" s="99" t="s">
        <v>42</v>
      </c>
      <c r="B14" s="127">
        <v>1356</v>
      </c>
      <c r="C14" s="127">
        <v>1235</v>
      </c>
      <c r="D14" s="125">
        <f t="shared" si="0"/>
        <v>0</v>
      </c>
      <c r="E14" s="127">
        <v>1235</v>
      </c>
      <c r="F14" s="86">
        <f t="shared" si="1"/>
        <v>-8.923303834808259</v>
      </c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pans="1:256" ht="18.75">
      <c r="A15" s="99" t="s">
        <v>43</v>
      </c>
      <c r="B15" s="127">
        <v>249</v>
      </c>
      <c r="C15" s="127">
        <v>250</v>
      </c>
      <c r="D15" s="125">
        <f t="shared" si="0"/>
        <v>0</v>
      </c>
      <c r="E15" s="127">
        <v>250</v>
      </c>
      <c r="F15" s="86">
        <f t="shared" si="1"/>
        <v>0.4016064257028112</v>
      </c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pans="1:256" ht="18.75">
      <c r="A16" s="99" t="s">
        <v>44</v>
      </c>
      <c r="B16" s="127">
        <v>5</v>
      </c>
      <c r="C16" s="127">
        <v>120</v>
      </c>
      <c r="D16" s="125">
        <f t="shared" si="0"/>
        <v>0</v>
      </c>
      <c r="E16" s="127">
        <v>120</v>
      </c>
      <c r="F16" s="86">
        <f t="shared" si="1"/>
        <v>2300</v>
      </c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256" ht="18.75">
      <c r="A17" s="99" t="s">
        <v>45</v>
      </c>
      <c r="B17" s="127">
        <v>65</v>
      </c>
      <c r="C17" s="127">
        <v>7000</v>
      </c>
      <c r="D17" s="125">
        <f t="shared" si="0"/>
        <v>0</v>
      </c>
      <c r="E17" s="127">
        <v>7000</v>
      </c>
      <c r="F17" s="86">
        <f t="shared" si="1"/>
        <v>10669.23076923077</v>
      </c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pans="1:256" ht="18.75">
      <c r="A18" s="99" t="s">
        <v>46</v>
      </c>
      <c r="B18" s="127">
        <v>2168</v>
      </c>
      <c r="C18" s="127">
        <v>2000</v>
      </c>
      <c r="D18" s="125">
        <f t="shared" si="0"/>
        <v>0</v>
      </c>
      <c r="E18" s="127">
        <v>2000</v>
      </c>
      <c r="F18" s="86">
        <f t="shared" si="1"/>
        <v>-7.7490774907749085</v>
      </c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256" ht="18.75">
      <c r="A19" s="99" t="s">
        <v>47</v>
      </c>
      <c r="B19" s="127">
        <v>316</v>
      </c>
      <c r="C19" s="127">
        <v>400</v>
      </c>
      <c r="D19" s="125">
        <f t="shared" si="0"/>
        <v>0</v>
      </c>
      <c r="E19" s="127">
        <v>400</v>
      </c>
      <c r="F19" s="86">
        <f t="shared" si="1"/>
        <v>26.582278481012654</v>
      </c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spans="1:256" ht="18.75">
      <c r="A20" s="99" t="s">
        <v>48</v>
      </c>
      <c r="B20" s="127">
        <v>147</v>
      </c>
      <c r="C20" s="127"/>
      <c r="D20" s="125">
        <f t="shared" si="0"/>
        <v>0</v>
      </c>
      <c r="E20" s="127"/>
      <c r="F20" s="86">
        <f t="shared" si="1"/>
        <v>-100</v>
      </c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spans="1:256" ht="18.75">
      <c r="A21" s="99" t="s">
        <v>49</v>
      </c>
      <c r="B21" s="128">
        <f>SUM(B22:B27)</f>
        <v>6350</v>
      </c>
      <c r="C21" s="128">
        <f>SUM(C22:C27)</f>
        <v>6000</v>
      </c>
      <c r="D21" s="125">
        <f t="shared" si="0"/>
        <v>0</v>
      </c>
      <c r="E21" s="128">
        <f>SUM(E22:E27)</f>
        <v>6000</v>
      </c>
      <c r="F21" s="86">
        <f t="shared" si="1"/>
        <v>-5.511811023622047</v>
      </c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spans="1:256" ht="18.75">
      <c r="A22" s="99" t="s">
        <v>50</v>
      </c>
      <c r="B22" s="129">
        <v>4546</v>
      </c>
      <c r="C22" s="129">
        <v>4800</v>
      </c>
      <c r="D22" s="125">
        <f t="shared" si="0"/>
        <v>0</v>
      </c>
      <c r="E22" s="129">
        <v>4800</v>
      </c>
      <c r="F22" s="86">
        <f t="shared" si="1"/>
        <v>5.587329520457545</v>
      </c>
      <c r="G22" s="130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spans="1:256" ht="18.75">
      <c r="A23" s="99" t="s">
        <v>51</v>
      </c>
      <c r="B23" s="131">
        <v>456</v>
      </c>
      <c r="C23" s="131">
        <v>140</v>
      </c>
      <c r="D23" s="125">
        <f t="shared" si="0"/>
        <v>0</v>
      </c>
      <c r="E23" s="131">
        <v>140</v>
      </c>
      <c r="F23" s="86">
        <f t="shared" si="1"/>
        <v>-69.2982456140351</v>
      </c>
      <c r="G23" s="130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spans="1:256" ht="18.75">
      <c r="A24" s="99" t="s">
        <v>52</v>
      </c>
      <c r="B24" s="129">
        <v>1169</v>
      </c>
      <c r="C24" s="129">
        <v>1000</v>
      </c>
      <c r="D24" s="125">
        <f t="shared" si="0"/>
        <v>0</v>
      </c>
      <c r="E24" s="129">
        <v>1000</v>
      </c>
      <c r="F24" s="86">
        <f t="shared" si="1"/>
        <v>-14.456800684345595</v>
      </c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6" ht="18.75">
      <c r="A25" s="99" t="s">
        <v>53</v>
      </c>
      <c r="B25" s="132"/>
      <c r="C25" s="132"/>
      <c r="D25" s="125">
        <f t="shared" si="0"/>
        <v>0</v>
      </c>
      <c r="E25" s="132"/>
      <c r="F25" s="86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256" ht="18.75">
      <c r="A26" s="99" t="s">
        <v>54</v>
      </c>
      <c r="B26" s="133">
        <v>179</v>
      </c>
      <c r="C26" s="133">
        <v>60</v>
      </c>
      <c r="D26" s="125">
        <f t="shared" si="0"/>
        <v>0</v>
      </c>
      <c r="E26" s="133">
        <v>60</v>
      </c>
      <c r="F26" s="86">
        <f>(E26-B26)/B26*100</f>
        <v>-66.4804469273743</v>
      </c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spans="1:256" ht="18.75">
      <c r="A27" s="99" t="s">
        <v>55</v>
      </c>
      <c r="B27" s="134"/>
      <c r="C27" s="128"/>
      <c r="D27" s="125">
        <f t="shared" si="0"/>
        <v>0</v>
      </c>
      <c r="E27" s="128"/>
      <c r="F27" s="86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</row>
    <row r="28" spans="1:7" ht="18.75">
      <c r="A28" s="99"/>
      <c r="B28" s="92"/>
      <c r="C28" s="92"/>
      <c r="D28" s="125"/>
      <c r="E28" s="93"/>
      <c r="F28" s="86"/>
      <c r="G28" s="99"/>
    </row>
    <row r="29" spans="1:7" ht="18.75">
      <c r="A29" s="94" t="s">
        <v>56</v>
      </c>
      <c r="B29" s="95">
        <f>SUM(B30:B31)</f>
        <v>65490</v>
      </c>
      <c r="C29" s="95">
        <f>SUM(C30:C31)</f>
        <v>72039</v>
      </c>
      <c r="D29" s="135">
        <f>SUM(D30:D31)</f>
        <v>0</v>
      </c>
      <c r="E29" s="98">
        <f>SUM(C29:D29)</f>
        <v>72039</v>
      </c>
      <c r="F29" s="97">
        <f aca="true" t="shared" si="2" ref="F29:F31">(E29-B29)/B29*100</f>
        <v>10</v>
      </c>
      <c r="G29" s="136"/>
    </row>
    <row r="30" spans="1:7" ht="18.75">
      <c r="A30" s="99" t="s">
        <v>57</v>
      </c>
      <c r="B30" s="92">
        <v>59140</v>
      </c>
      <c r="C30" s="92">
        <v>66039</v>
      </c>
      <c r="D30" s="125">
        <f aca="true" t="shared" si="3" ref="D30:D35">E30-C30</f>
        <v>0</v>
      </c>
      <c r="E30" s="92">
        <v>66039</v>
      </c>
      <c r="F30" s="86">
        <f t="shared" si="2"/>
        <v>11.665539398038554</v>
      </c>
      <c r="G30" s="136"/>
    </row>
    <row r="31" spans="1:7" ht="18.75">
      <c r="A31" s="99" t="s">
        <v>58</v>
      </c>
      <c r="B31" s="92">
        <v>6350</v>
      </c>
      <c r="C31" s="92">
        <v>6000</v>
      </c>
      <c r="D31" s="125">
        <f t="shared" si="3"/>
        <v>0</v>
      </c>
      <c r="E31" s="92">
        <v>6000</v>
      </c>
      <c r="F31" s="86">
        <f t="shared" si="2"/>
        <v>-5.511811023622047</v>
      </c>
      <c r="G31" s="136"/>
    </row>
    <row r="32" spans="1:256" ht="18.75">
      <c r="A32" s="99"/>
      <c r="B32" s="92"/>
      <c r="C32" s="92"/>
      <c r="D32" s="125"/>
      <c r="E32" s="93"/>
      <c r="F32" s="86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</row>
    <row r="33" spans="1:256" ht="18.75">
      <c r="A33" s="138" t="s">
        <v>59</v>
      </c>
      <c r="B33" s="95">
        <f>SUM(B34,B35:B37,B38,B41)</f>
        <v>86218</v>
      </c>
      <c r="C33" s="95">
        <f>SUM(C34,C35:C37,C38,C41)</f>
        <v>46184</v>
      </c>
      <c r="D33" s="135">
        <f>SUM(D34,D35:D37,D38,D41)</f>
        <v>5000</v>
      </c>
      <c r="E33" s="95">
        <f>SUM(E34,E35:E37,E38,E41)</f>
        <v>51184</v>
      </c>
      <c r="F33" s="97">
        <f aca="true" t="shared" si="4" ref="F33:F40">(E33-B33)/B33*100</f>
        <v>-40.63420631422673</v>
      </c>
      <c r="G33" s="94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:7" ht="18.75">
      <c r="A34" s="140" t="s">
        <v>60</v>
      </c>
      <c r="B34" s="92">
        <v>45287</v>
      </c>
      <c r="C34" s="92">
        <v>16877</v>
      </c>
      <c r="D34" s="125">
        <v>0</v>
      </c>
      <c r="E34" s="92">
        <v>16877</v>
      </c>
      <c r="F34" s="86">
        <v>-65.15037782114797</v>
      </c>
      <c r="G34" s="141"/>
    </row>
    <row r="35" spans="1:7" ht="18.75">
      <c r="A35" s="140" t="s">
        <v>61</v>
      </c>
      <c r="B35" s="92">
        <v>3755</v>
      </c>
      <c r="C35" s="92"/>
      <c r="D35" s="125">
        <f t="shared" si="3"/>
        <v>5000</v>
      </c>
      <c r="E35" s="92">
        <v>5000</v>
      </c>
      <c r="F35" s="86">
        <f t="shared" si="4"/>
        <v>33.15579227696405</v>
      </c>
      <c r="G35" s="136"/>
    </row>
    <row r="36" spans="1:7" ht="18.75">
      <c r="A36" s="140" t="s">
        <v>62</v>
      </c>
      <c r="B36" s="92"/>
      <c r="C36" s="92"/>
      <c r="D36" s="125"/>
      <c r="E36" s="92"/>
      <c r="F36" s="86"/>
      <c r="G36" s="136"/>
    </row>
    <row r="37" spans="1:7" ht="18.75">
      <c r="A37" s="142" t="s">
        <v>63</v>
      </c>
      <c r="B37" s="92">
        <v>9114</v>
      </c>
      <c r="C37" s="92">
        <v>8277</v>
      </c>
      <c r="D37" s="125">
        <f aca="true" t="shared" si="5" ref="D37:D40">E37-C37</f>
        <v>0</v>
      </c>
      <c r="E37" s="92">
        <v>8277</v>
      </c>
      <c r="F37" s="86">
        <f t="shared" si="4"/>
        <v>-9.183673469387756</v>
      </c>
      <c r="G37" s="136"/>
    </row>
    <row r="38" spans="1:7" ht="18.75">
      <c r="A38" s="140" t="s">
        <v>64</v>
      </c>
      <c r="B38" s="92">
        <f>B39+B40</f>
        <v>28062</v>
      </c>
      <c r="C38" s="92">
        <f>C39+C40</f>
        <v>21030</v>
      </c>
      <c r="D38" s="125">
        <f t="shared" si="5"/>
        <v>0</v>
      </c>
      <c r="E38" s="92">
        <f>E39+E40</f>
        <v>21030</v>
      </c>
      <c r="F38" s="86">
        <f t="shared" si="4"/>
        <v>-25.058798375026726</v>
      </c>
      <c r="G38" s="136"/>
    </row>
    <row r="39" spans="1:7" ht="18.75">
      <c r="A39" s="142" t="s">
        <v>65</v>
      </c>
      <c r="B39" s="92">
        <v>62</v>
      </c>
      <c r="C39" s="92">
        <v>21000</v>
      </c>
      <c r="D39" s="125">
        <f t="shared" si="5"/>
        <v>0</v>
      </c>
      <c r="E39" s="92">
        <v>21000</v>
      </c>
      <c r="F39" s="86">
        <f t="shared" si="4"/>
        <v>33770.967741935485</v>
      </c>
      <c r="G39" s="136"/>
    </row>
    <row r="40" spans="1:7" ht="18.75" customHeight="1">
      <c r="A40" s="136" t="s">
        <v>66</v>
      </c>
      <c r="B40" s="92">
        <v>28000</v>
      </c>
      <c r="C40" s="92">
        <v>30</v>
      </c>
      <c r="D40" s="125">
        <f t="shared" si="5"/>
        <v>0</v>
      </c>
      <c r="E40" s="92">
        <v>30</v>
      </c>
      <c r="F40" s="86">
        <f t="shared" si="4"/>
        <v>-99.89285714285714</v>
      </c>
      <c r="G40" s="136"/>
    </row>
    <row r="41" spans="1:7" ht="18.75">
      <c r="A41" s="143"/>
      <c r="B41" s="92"/>
      <c r="C41" s="92"/>
      <c r="D41" s="125"/>
      <c r="E41" s="93"/>
      <c r="F41" s="86"/>
      <c r="G41" s="99"/>
    </row>
    <row r="42" spans="1:7" ht="18.75">
      <c r="A42" s="104" t="s">
        <v>67</v>
      </c>
      <c r="B42" s="98">
        <f>B29+B33</f>
        <v>151708</v>
      </c>
      <c r="C42" s="98">
        <f>C29+C33</f>
        <v>118223</v>
      </c>
      <c r="D42" s="144">
        <f>D29+D33</f>
        <v>5000</v>
      </c>
      <c r="E42" s="98">
        <f>E29+E33</f>
        <v>123223</v>
      </c>
      <c r="F42" s="97">
        <f>(E42-B42)/B42*100</f>
        <v>-18.776201650539193</v>
      </c>
      <c r="G42" s="94"/>
    </row>
    <row r="43" ht="18.75">
      <c r="A43" s="106" t="s">
        <v>68</v>
      </c>
    </row>
  </sheetData>
  <sheetProtection/>
  <mergeCells count="5">
    <mergeCell ref="A2:G2"/>
    <mergeCell ref="B4:C4"/>
    <mergeCell ref="D4:F4"/>
    <mergeCell ref="A4:A5"/>
    <mergeCell ref="G4:G5"/>
  </mergeCells>
  <printOptions horizontalCentered="1"/>
  <pageMargins left="0.7083333333333334" right="0.7083333333333334" top="0.5506944444444445" bottom="0.5506944444444445" header="0.3145833333333333" footer="0.3145833333333333"/>
  <pageSetup firstPageNumber="1" useFirstPageNumber="1" horizontalDpi="600" verticalDpi="600" orientation="landscape" paperSize="9" scale="97"/>
  <headerFooter scaleWithDoc="0" alignWithMargins="0">
    <oddFooter>&amp;C&amp;"楷体_GB2312"&amp;14&amp;P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3"/>
  <sheetViews>
    <sheetView showZeros="0" tabSelected="1" workbookViewId="0" topLeftCell="A1">
      <selection activeCell="M40" sqref="M40"/>
    </sheetView>
  </sheetViews>
  <sheetFormatPr defaultColWidth="8.796875" defaultRowHeight="18.75"/>
  <cols>
    <col min="1" max="1" width="22.69921875" style="63" customWidth="1"/>
    <col min="2" max="2" width="13" style="63" customWidth="1"/>
    <col min="3" max="3" width="13" style="64" customWidth="1"/>
    <col min="4" max="4" width="9.296875" style="65" customWidth="1"/>
    <col min="5" max="5" width="11.8984375" style="63" customWidth="1"/>
    <col min="6" max="6" width="13" style="63" customWidth="1"/>
    <col min="7" max="16384" width="8.796875" style="63" customWidth="1"/>
  </cols>
  <sheetData>
    <row r="1" spans="1:255" ht="18.75">
      <c r="A1" s="66" t="s">
        <v>22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2.5">
      <c r="A2" s="68" t="s">
        <v>69</v>
      </c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6" ht="18.75">
      <c r="A3" s="66" t="s">
        <v>70</v>
      </c>
      <c r="B3" s="66"/>
      <c r="C3" s="70"/>
      <c r="D3" s="71"/>
      <c r="E3" s="66"/>
      <c r="F3" s="72" t="s">
        <v>25</v>
      </c>
    </row>
    <row r="4" spans="1:255" ht="22.5" customHeight="1">
      <c r="A4" s="73" t="s">
        <v>26</v>
      </c>
      <c r="B4" s="74" t="s">
        <v>27</v>
      </c>
      <c r="C4" s="74"/>
      <c r="D4" s="75" t="s">
        <v>28</v>
      </c>
      <c r="E4" s="76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</row>
    <row r="5" spans="1:255" ht="27.75" customHeight="1">
      <c r="A5" s="79"/>
      <c r="B5" s="80" t="s">
        <v>30</v>
      </c>
      <c r="C5" s="74" t="s">
        <v>27</v>
      </c>
      <c r="D5" s="74" t="s">
        <v>71</v>
      </c>
      <c r="E5" s="74" t="s">
        <v>32</v>
      </c>
      <c r="F5" s="81" t="s">
        <v>33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ht="18.75">
      <c r="A6" s="83" t="s">
        <v>72</v>
      </c>
      <c r="B6" s="84">
        <v>9505</v>
      </c>
      <c r="C6" s="84">
        <v>12693</v>
      </c>
      <c r="D6" s="85">
        <f>E6-C6</f>
        <v>0</v>
      </c>
      <c r="E6" s="84">
        <v>12693</v>
      </c>
      <c r="F6" s="86">
        <f>(E6-B6)/B6*100</f>
        <v>33.54024197790636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ht="18.75">
      <c r="A7" s="83" t="s">
        <v>73</v>
      </c>
      <c r="B7" s="88">
        <v>101</v>
      </c>
      <c r="C7" s="88">
        <v>91</v>
      </c>
      <c r="D7" s="85"/>
      <c r="E7" s="88">
        <v>91</v>
      </c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</row>
    <row r="8" spans="1:255" ht="18.75">
      <c r="A8" s="83" t="s">
        <v>74</v>
      </c>
      <c r="B8" s="89">
        <v>1721</v>
      </c>
      <c r="C8" s="89">
        <v>2213</v>
      </c>
      <c r="D8" s="85">
        <f aca="true" t="shared" si="0" ref="D8:D27">E8-C8</f>
        <v>0</v>
      </c>
      <c r="E8" s="89">
        <v>2213</v>
      </c>
      <c r="F8" s="86">
        <f aca="true" t="shared" si="1" ref="F8:F28">(E8-B8)/B8*100</f>
        <v>28.588030214991285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</row>
    <row r="9" spans="1:255" ht="18.75">
      <c r="A9" s="83" t="s">
        <v>75</v>
      </c>
      <c r="B9" s="89">
        <v>12285</v>
      </c>
      <c r="C9" s="89">
        <v>15761</v>
      </c>
      <c r="D9" s="85">
        <f t="shared" si="0"/>
        <v>0</v>
      </c>
      <c r="E9" s="89">
        <v>15761</v>
      </c>
      <c r="F9" s="86">
        <f t="shared" si="1"/>
        <v>28.294668294668295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ht="18.75">
      <c r="A10" s="83" t="s">
        <v>76</v>
      </c>
      <c r="B10" s="89">
        <v>1389</v>
      </c>
      <c r="C10" s="89">
        <v>1151</v>
      </c>
      <c r="D10" s="85">
        <f t="shared" si="0"/>
        <v>0</v>
      </c>
      <c r="E10" s="89">
        <v>1151</v>
      </c>
      <c r="F10" s="86">
        <f t="shared" si="1"/>
        <v>-17.134629229661627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ht="18.75">
      <c r="A11" s="83" t="s">
        <v>77</v>
      </c>
      <c r="B11" s="89">
        <v>1406</v>
      </c>
      <c r="C11" s="89">
        <v>435</v>
      </c>
      <c r="D11" s="85">
        <f t="shared" si="0"/>
        <v>0</v>
      </c>
      <c r="E11" s="89">
        <v>435</v>
      </c>
      <c r="F11" s="86">
        <f t="shared" si="1"/>
        <v>-69.06116642958749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ht="18.75">
      <c r="A12" s="83" t="s">
        <v>78</v>
      </c>
      <c r="B12" s="89">
        <v>12901</v>
      </c>
      <c r="C12" s="89">
        <v>12944</v>
      </c>
      <c r="D12" s="85">
        <f t="shared" si="0"/>
        <v>0</v>
      </c>
      <c r="E12" s="89">
        <v>12944</v>
      </c>
      <c r="F12" s="86">
        <f t="shared" si="1"/>
        <v>0.33330749554298117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ht="18.75">
      <c r="A13" s="83" t="s">
        <v>79</v>
      </c>
      <c r="B13" s="89">
        <v>10460</v>
      </c>
      <c r="C13" s="89">
        <v>10046</v>
      </c>
      <c r="D13" s="85">
        <f t="shared" si="0"/>
        <v>0</v>
      </c>
      <c r="E13" s="89">
        <v>10046</v>
      </c>
      <c r="F13" s="86">
        <f t="shared" si="1"/>
        <v>-3.95793499043977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  <row r="14" spans="1:255" ht="18.75">
      <c r="A14" s="83" t="s">
        <v>80</v>
      </c>
      <c r="B14" s="89">
        <v>4074</v>
      </c>
      <c r="C14" s="89">
        <v>1695</v>
      </c>
      <c r="D14" s="85">
        <f t="shared" si="0"/>
        <v>0</v>
      </c>
      <c r="E14" s="89">
        <v>1695</v>
      </c>
      <c r="F14" s="86">
        <f t="shared" si="1"/>
        <v>-58.39469808541974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</row>
    <row r="15" spans="1:255" ht="18.75">
      <c r="A15" s="83" t="s">
        <v>81</v>
      </c>
      <c r="B15" s="89">
        <v>2734</v>
      </c>
      <c r="C15" s="89">
        <v>1682</v>
      </c>
      <c r="D15" s="85">
        <f t="shared" si="0"/>
        <v>0</v>
      </c>
      <c r="E15" s="89">
        <v>1682</v>
      </c>
      <c r="F15" s="86">
        <f t="shared" si="1"/>
        <v>-38.47841989758595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</row>
    <row r="16" spans="1:255" ht="18.75">
      <c r="A16" s="83" t="s">
        <v>82</v>
      </c>
      <c r="B16" s="89">
        <v>6896</v>
      </c>
      <c r="C16" s="89">
        <v>9262</v>
      </c>
      <c r="D16" s="85">
        <f t="shared" si="0"/>
        <v>5000</v>
      </c>
      <c r="E16" s="89">
        <v>14262</v>
      </c>
      <c r="F16" s="86">
        <f t="shared" si="1"/>
        <v>106.8155452436195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</row>
    <row r="17" spans="1:255" ht="18.75">
      <c r="A17" s="83" t="s">
        <v>83</v>
      </c>
      <c r="B17" s="89">
        <v>605</v>
      </c>
      <c r="C17" s="89">
        <v>272</v>
      </c>
      <c r="D17" s="85">
        <f t="shared" si="0"/>
        <v>0</v>
      </c>
      <c r="E17" s="89">
        <v>272</v>
      </c>
      <c r="F17" s="86">
        <f t="shared" si="1"/>
        <v>-55.04132231404959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</row>
    <row r="18" spans="1:255" ht="18.75">
      <c r="A18" s="83" t="s">
        <v>84</v>
      </c>
      <c r="B18" s="88">
        <v>20111</v>
      </c>
      <c r="C18" s="88">
        <v>2191</v>
      </c>
      <c r="D18" s="85">
        <f t="shared" si="0"/>
        <v>0</v>
      </c>
      <c r="E18" s="88">
        <v>2191</v>
      </c>
      <c r="F18" s="86">
        <f t="shared" si="1"/>
        <v>-89.10546467107552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</row>
    <row r="19" spans="1:6" ht="18.75">
      <c r="A19" s="83" t="s">
        <v>85</v>
      </c>
      <c r="B19" s="89"/>
      <c r="C19" s="89"/>
      <c r="D19" s="85">
        <f t="shared" si="0"/>
        <v>0</v>
      </c>
      <c r="E19" s="89"/>
      <c r="F19" s="86"/>
    </row>
    <row r="20" spans="1:6" ht="18.75">
      <c r="A20" s="90" t="s">
        <v>86</v>
      </c>
      <c r="B20" s="88"/>
      <c r="C20" s="88"/>
      <c r="D20" s="85">
        <f t="shared" si="0"/>
        <v>0</v>
      </c>
      <c r="E20" s="88"/>
      <c r="F20" s="86"/>
    </row>
    <row r="21" spans="1:6" ht="18.75">
      <c r="A21" s="90" t="s">
        <v>87</v>
      </c>
      <c r="B21" s="88">
        <v>257</v>
      </c>
      <c r="C21" s="88">
        <v>440</v>
      </c>
      <c r="D21" s="85">
        <f t="shared" si="0"/>
        <v>0</v>
      </c>
      <c r="E21" s="88">
        <v>440</v>
      </c>
      <c r="F21" s="86">
        <f>(E21-B21)/B21*100</f>
        <v>71.20622568093385</v>
      </c>
    </row>
    <row r="22" spans="1:6" ht="18.75">
      <c r="A22" s="90" t="s">
        <v>88</v>
      </c>
      <c r="B22" s="88">
        <v>1796</v>
      </c>
      <c r="C22" s="88">
        <v>1963</v>
      </c>
      <c r="D22" s="85">
        <f t="shared" si="0"/>
        <v>0</v>
      </c>
      <c r="E22" s="88">
        <v>1963</v>
      </c>
      <c r="F22" s="86">
        <f t="shared" si="1"/>
        <v>9.298440979955457</v>
      </c>
    </row>
    <row r="23" spans="1:6" ht="18.75">
      <c r="A23" s="90" t="s">
        <v>89</v>
      </c>
      <c r="B23" s="89">
        <v>196</v>
      </c>
      <c r="C23" s="89">
        <v>205</v>
      </c>
      <c r="D23" s="85">
        <f t="shared" si="0"/>
        <v>0</v>
      </c>
      <c r="E23" s="89">
        <v>205</v>
      </c>
      <c r="F23" s="86">
        <f t="shared" si="1"/>
        <v>4.591836734693878</v>
      </c>
    </row>
    <row r="24" spans="1:6" ht="18.75">
      <c r="A24" s="90" t="s">
        <v>90</v>
      </c>
      <c r="B24" s="88">
        <v>1053</v>
      </c>
      <c r="C24" s="88">
        <v>2115</v>
      </c>
      <c r="D24" s="85">
        <f t="shared" si="0"/>
        <v>0</v>
      </c>
      <c r="E24" s="88">
        <v>2115</v>
      </c>
      <c r="F24" s="86">
        <f t="shared" si="1"/>
        <v>100.85470085470085</v>
      </c>
    </row>
    <row r="25" spans="1:6" ht="18.75">
      <c r="A25" s="90" t="s">
        <v>91</v>
      </c>
      <c r="B25" s="89"/>
      <c r="C25" s="88">
        <v>1043</v>
      </c>
      <c r="D25" s="85">
        <f t="shared" si="0"/>
        <v>0</v>
      </c>
      <c r="E25" s="88">
        <v>1043</v>
      </c>
      <c r="F25" s="86"/>
    </row>
    <row r="26" spans="1:6" ht="18.75">
      <c r="A26" s="90" t="s">
        <v>92</v>
      </c>
      <c r="B26" s="89">
        <v>26833</v>
      </c>
      <c r="C26" s="89">
        <v>15858</v>
      </c>
      <c r="D26" s="85">
        <f t="shared" si="0"/>
        <v>0</v>
      </c>
      <c r="E26" s="89">
        <v>15858</v>
      </c>
      <c r="F26" s="86">
        <f t="shared" si="1"/>
        <v>-40.90112920657399</v>
      </c>
    </row>
    <row r="27" spans="1:6" ht="18.75">
      <c r="A27" s="90" t="s">
        <v>93</v>
      </c>
      <c r="B27" s="89">
        <v>2720</v>
      </c>
      <c r="C27" s="89">
        <v>2706</v>
      </c>
      <c r="D27" s="85">
        <f t="shared" si="0"/>
        <v>0</v>
      </c>
      <c r="E27" s="89">
        <v>2706</v>
      </c>
      <c r="F27" s="86">
        <f t="shared" si="1"/>
        <v>-0.5147058823529411</v>
      </c>
    </row>
    <row r="28" spans="1:6" ht="18.75">
      <c r="A28" s="91" t="s">
        <v>94</v>
      </c>
      <c r="B28" s="89">
        <v>3</v>
      </c>
      <c r="C28" s="92"/>
      <c r="D28" s="85"/>
      <c r="E28" s="93"/>
      <c r="F28" s="86">
        <f t="shared" si="1"/>
        <v>-100</v>
      </c>
    </row>
    <row r="29" spans="1:6" ht="18.75">
      <c r="A29" s="94" t="s">
        <v>95</v>
      </c>
      <c r="B29" s="95">
        <f>SUM(B6:B28)</f>
        <v>117046</v>
      </c>
      <c r="C29" s="95">
        <f>SUM(C6:C28)</f>
        <v>94766</v>
      </c>
      <c r="D29" s="96">
        <f>SUM(D6:D28)</f>
        <v>5000</v>
      </c>
      <c r="E29" s="95">
        <f>SUM(E6:E28)</f>
        <v>99766</v>
      </c>
      <c r="F29" s="97">
        <f aca="true" t="shared" si="2" ref="F29:F33">(E29-B29)/B29*100</f>
        <v>-14.763426345197614</v>
      </c>
    </row>
    <row r="30" spans="1:6" ht="18.75">
      <c r="A30" s="94" t="s">
        <v>96</v>
      </c>
      <c r="B30" s="95">
        <f>B31+B36+B37+B38+B39+B40</f>
        <v>34662</v>
      </c>
      <c r="C30" s="95">
        <f>C31+C36+C37+C38+C39+C40</f>
        <v>23457</v>
      </c>
      <c r="D30" s="96">
        <f>D31+D36+D37+D38+D39+D40</f>
        <v>0</v>
      </c>
      <c r="E30" s="98">
        <f>E31+E36+E37+E38+E39+E40</f>
        <v>23457</v>
      </c>
      <c r="F30" s="97">
        <f t="shared" si="2"/>
        <v>-32.32646702440713</v>
      </c>
    </row>
    <row r="31" spans="1:255" ht="18.75">
      <c r="A31" s="99" t="s">
        <v>97</v>
      </c>
      <c r="B31" s="92">
        <f>SUM(B32:B35)</f>
        <v>24630</v>
      </c>
      <c r="C31" s="92">
        <f>SUM(C32:C35)</f>
        <v>23457</v>
      </c>
      <c r="D31" s="85">
        <f>SUM(D32:D35)</f>
        <v>0</v>
      </c>
      <c r="E31" s="93">
        <f>SUM(E32:E35)</f>
        <v>23457</v>
      </c>
      <c r="F31" s="86">
        <f t="shared" si="2"/>
        <v>-4.762484774665043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</row>
    <row r="32" spans="1:6" ht="18.75">
      <c r="A32" s="99" t="s">
        <v>98</v>
      </c>
      <c r="B32" s="92">
        <v>20567</v>
      </c>
      <c r="C32" s="92">
        <v>23236</v>
      </c>
      <c r="D32" s="85">
        <f aca="true" t="shared" si="3" ref="D32:D35">E32-C32</f>
        <v>0</v>
      </c>
      <c r="E32" s="92">
        <v>23236</v>
      </c>
      <c r="F32" s="86">
        <f t="shared" si="2"/>
        <v>12.977099236641221</v>
      </c>
    </row>
    <row r="33" spans="1:6" ht="18.75">
      <c r="A33" s="99" t="s">
        <v>99</v>
      </c>
      <c r="B33" s="92">
        <v>165</v>
      </c>
      <c r="C33" s="92">
        <v>165</v>
      </c>
      <c r="D33" s="85">
        <f t="shared" si="3"/>
        <v>0</v>
      </c>
      <c r="E33" s="92">
        <v>165</v>
      </c>
      <c r="F33" s="86">
        <f t="shared" si="2"/>
        <v>0</v>
      </c>
    </row>
    <row r="34" spans="1:6" ht="18.75">
      <c r="A34" s="99" t="s">
        <v>100</v>
      </c>
      <c r="B34" s="92"/>
      <c r="C34" s="92"/>
      <c r="D34" s="85">
        <f t="shared" si="3"/>
        <v>0</v>
      </c>
      <c r="E34" s="92"/>
      <c r="F34" s="86"/>
    </row>
    <row r="35" spans="1:6" ht="18.75">
      <c r="A35" s="99" t="s">
        <v>101</v>
      </c>
      <c r="B35" s="92">
        <v>3898</v>
      </c>
      <c r="C35" s="92">
        <v>56</v>
      </c>
      <c r="D35" s="85">
        <f t="shared" si="3"/>
        <v>0</v>
      </c>
      <c r="E35" s="92">
        <v>56</v>
      </c>
      <c r="F35" s="86">
        <f>(E35-B35)/B35*100</f>
        <v>-98.56336582863007</v>
      </c>
    </row>
    <row r="36" spans="1:6" ht="18.75">
      <c r="A36" s="99" t="s">
        <v>102</v>
      </c>
      <c r="B36" s="92"/>
      <c r="C36" s="92"/>
      <c r="D36" s="85"/>
      <c r="E36" s="93"/>
      <c r="F36" s="86"/>
    </row>
    <row r="37" spans="1:6" ht="18.75">
      <c r="A37" s="101" t="s">
        <v>103</v>
      </c>
      <c r="B37" s="92">
        <v>1755</v>
      </c>
      <c r="C37" s="92"/>
      <c r="D37" s="85">
        <f>E37-C37</f>
        <v>0</v>
      </c>
      <c r="E37" s="92"/>
      <c r="F37" s="86">
        <f>(E37-B37)/B37*100</f>
        <v>-100</v>
      </c>
    </row>
    <row r="38" spans="1:6" ht="18.75">
      <c r="A38" s="102" t="s">
        <v>104</v>
      </c>
      <c r="B38" s="92"/>
      <c r="C38" s="92"/>
      <c r="D38" s="85"/>
      <c r="E38" s="92"/>
      <c r="F38" s="86"/>
    </row>
    <row r="39" spans="1:6" ht="18.75">
      <c r="A39" s="103" t="s">
        <v>105</v>
      </c>
      <c r="B39" s="92"/>
      <c r="C39" s="92"/>
      <c r="D39" s="85"/>
      <c r="E39" s="93"/>
      <c r="F39" s="86"/>
    </row>
    <row r="40" spans="1:6" ht="18.75">
      <c r="A40" s="101" t="s">
        <v>106</v>
      </c>
      <c r="B40" s="92">
        <v>8277</v>
      </c>
      <c r="C40" s="92"/>
      <c r="D40" s="85"/>
      <c r="E40" s="93"/>
      <c r="F40" s="86">
        <f>(E40-B40)/B40*100</f>
        <v>-100</v>
      </c>
    </row>
    <row r="41" spans="1:6" ht="18.75">
      <c r="A41" s="101"/>
      <c r="B41" s="92"/>
      <c r="C41" s="92"/>
      <c r="D41" s="85"/>
      <c r="E41" s="93"/>
      <c r="F41" s="86"/>
    </row>
    <row r="42" spans="1:6" ht="18.75">
      <c r="A42" s="104" t="s">
        <v>107</v>
      </c>
      <c r="B42" s="98">
        <f>B29+B30</f>
        <v>151708</v>
      </c>
      <c r="C42" s="98">
        <f>C29+C30</f>
        <v>118223</v>
      </c>
      <c r="D42" s="105">
        <f>D29+D30</f>
        <v>5000</v>
      </c>
      <c r="E42" s="98">
        <f>E29+E30</f>
        <v>123223</v>
      </c>
      <c r="F42" s="97">
        <f>(E42-B42)/B42*100</f>
        <v>-18.776201650539193</v>
      </c>
    </row>
    <row r="43" ht="18.75">
      <c r="A43" s="106" t="s">
        <v>68</v>
      </c>
    </row>
  </sheetData>
  <sheetProtection/>
  <mergeCells count="5">
    <mergeCell ref="A1:F1"/>
    <mergeCell ref="A2:F2"/>
    <mergeCell ref="B4:C4"/>
    <mergeCell ref="D4:F4"/>
    <mergeCell ref="A4:A5"/>
  </mergeCells>
  <dataValidations count="1">
    <dataValidation type="whole" allowBlank="1" showInputMessage="1" showErrorMessage="1" error="请输入整数！" sqref="D25 D27 C28 D6:D18">
      <formula1>-100000000</formula1>
      <formula2>100000000</formula2>
    </dataValidation>
  </dataValidations>
  <printOptions horizontalCentered="1"/>
  <pageMargins left="0.7083333333333334" right="0.7083333333333334" top="0.5506944444444445" bottom="0.5506944444444445" header="0.3145833333333333" footer="0.3145833333333333"/>
  <pageSetup firstPageNumber="3" useFirstPageNumber="1" horizontalDpi="600" verticalDpi="600" orientation="landscape" paperSize="9"/>
  <headerFooter scaleWithDoc="0" alignWithMargins="0">
    <oddFooter>&amp;C&amp;"楷体_GB2312"&amp;14&amp;P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L6" sqref="L6"/>
    </sheetView>
  </sheetViews>
  <sheetFormatPr defaultColWidth="8.796875" defaultRowHeight="18.75"/>
  <cols>
    <col min="1" max="1" width="8.5" style="49" customWidth="1"/>
    <col min="2" max="2" width="28.3984375" style="50" customWidth="1"/>
    <col min="3" max="3" width="25.3984375" style="50" customWidth="1"/>
    <col min="4" max="4" width="11.59765625" style="49" customWidth="1"/>
    <col min="5" max="5" width="19.5" style="49" customWidth="1"/>
    <col min="6" max="6" width="8.796875" style="49" customWidth="1"/>
    <col min="7" max="8" width="8.796875" style="50" customWidth="1"/>
    <col min="9" max="9" width="8.796875" style="49" customWidth="1"/>
    <col min="10" max="11" width="8.796875" style="50" customWidth="1"/>
    <col min="12" max="16384" width="8.796875" style="49" customWidth="1"/>
  </cols>
  <sheetData>
    <row r="1" spans="1:256" ht="18.75" customHeight="1">
      <c r="A1" s="51" t="s">
        <v>22</v>
      </c>
      <c r="B1" s="52"/>
      <c r="C1" s="52"/>
      <c r="D1" s="53"/>
      <c r="E1" s="53"/>
      <c r="F1" s="53"/>
      <c r="G1" s="52"/>
      <c r="H1" s="52"/>
      <c r="I1" s="53"/>
      <c r="J1" s="52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5" ht="75" customHeight="1">
      <c r="A2" s="54" t="s">
        <v>108</v>
      </c>
      <c r="B2" s="54"/>
      <c r="C2" s="54"/>
      <c r="D2" s="54"/>
      <c r="E2" s="54"/>
    </row>
    <row r="3" spans="1:5" ht="28.5" customHeight="1">
      <c r="A3" s="55" t="s">
        <v>109</v>
      </c>
      <c r="B3" s="56"/>
      <c r="C3" s="57"/>
      <c r="E3" s="58" t="s">
        <v>25</v>
      </c>
    </row>
    <row r="4" spans="1:11" ht="75" customHeight="1">
      <c r="A4" s="59" t="s">
        <v>110</v>
      </c>
      <c r="B4" s="60" t="s">
        <v>111</v>
      </c>
      <c r="C4" s="60" t="s">
        <v>112</v>
      </c>
      <c r="D4" s="61" t="s">
        <v>113</v>
      </c>
      <c r="E4" s="60" t="s">
        <v>29</v>
      </c>
      <c r="F4" s="50"/>
      <c r="H4" s="49"/>
      <c r="I4" s="50"/>
      <c r="K4" s="49"/>
    </row>
    <row r="5" spans="1:11" ht="75" customHeight="1">
      <c r="A5" s="59"/>
      <c r="B5" s="60" t="s">
        <v>114</v>
      </c>
      <c r="C5" s="60"/>
      <c r="D5" s="62">
        <f>SUM(D6:D6)</f>
        <v>5000</v>
      </c>
      <c r="E5" s="60"/>
      <c r="F5" s="50"/>
      <c r="H5" s="49"/>
      <c r="I5" s="50"/>
      <c r="K5" s="49"/>
    </row>
    <row r="6" spans="1:11" ht="117" customHeight="1">
      <c r="A6" s="59">
        <v>1</v>
      </c>
      <c r="B6" s="60" t="s">
        <v>115</v>
      </c>
      <c r="C6" s="60" t="s">
        <v>116</v>
      </c>
      <c r="D6" s="62">
        <v>5000</v>
      </c>
      <c r="E6" s="60" t="s">
        <v>117</v>
      </c>
      <c r="F6" s="50"/>
      <c r="H6" s="49"/>
      <c r="I6" s="50"/>
      <c r="K6" s="49"/>
    </row>
  </sheetData>
  <sheetProtection/>
  <mergeCells count="1">
    <mergeCell ref="A2:E2"/>
  </mergeCells>
  <printOptions horizontalCentered="1"/>
  <pageMargins left="0.7083333333333334" right="0.7083333333333334" top="0.7513888888888889" bottom="0.7513888888888889" header="0.3104166666666667" footer="0.3104166666666667"/>
  <pageSetup firstPageNumber="5" useFirstPageNumber="1" horizontalDpi="600" verticalDpi="6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M17" sqref="M17"/>
    </sheetView>
  </sheetViews>
  <sheetFormatPr defaultColWidth="8.796875" defaultRowHeight="18.75"/>
  <cols>
    <col min="1" max="1" width="27.59765625" style="28" customWidth="1"/>
    <col min="2" max="2" width="6.8984375" style="28" customWidth="1"/>
    <col min="3" max="3" width="5.59765625" style="28" customWidth="1"/>
    <col min="4" max="4" width="6.09765625" style="28" customWidth="1"/>
    <col min="5" max="5" width="6.59765625" style="28" customWidth="1"/>
    <col min="6" max="6" width="41.3984375" style="28" customWidth="1"/>
    <col min="7" max="7" width="7" style="28" customWidth="1"/>
    <col min="8" max="8" width="6.5" style="28" customWidth="1"/>
    <col min="9" max="9" width="7.09765625" style="28" customWidth="1"/>
    <col min="10" max="10" width="5.8984375" style="28" customWidth="1"/>
    <col min="11" max="11" width="6" style="28" customWidth="1"/>
    <col min="12" max="253" width="8.796875" style="28" customWidth="1"/>
  </cols>
  <sheetData>
    <row r="1" s="23" customFormat="1" ht="19.5" customHeight="1">
      <c r="A1" s="5" t="s">
        <v>19</v>
      </c>
    </row>
    <row r="2" spans="1:11" s="24" customFormat="1" ht="24.75" customHeight="1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5" customFormat="1" ht="19.5" customHeight="1">
      <c r="A3" s="23" t="s">
        <v>24</v>
      </c>
      <c r="H3" s="30"/>
      <c r="I3" s="30"/>
      <c r="J3" s="30"/>
      <c r="K3" s="48" t="s">
        <v>25</v>
      </c>
    </row>
    <row r="4" spans="1:11" s="5" customFormat="1" ht="27" customHeight="1">
      <c r="A4" s="31" t="s">
        <v>119</v>
      </c>
      <c r="B4" s="32" t="s">
        <v>120</v>
      </c>
      <c r="C4" s="32"/>
      <c r="D4" s="32"/>
      <c r="E4" s="32"/>
      <c r="F4" s="31" t="s">
        <v>121</v>
      </c>
      <c r="G4" s="32" t="s">
        <v>122</v>
      </c>
      <c r="H4" s="32"/>
      <c r="I4" s="32"/>
      <c r="J4" s="32"/>
      <c r="K4" s="32" t="s">
        <v>123</v>
      </c>
    </row>
    <row r="5" spans="1:11" s="5" customFormat="1" ht="33" customHeight="1">
      <c r="A5" s="31"/>
      <c r="B5" s="31" t="s">
        <v>114</v>
      </c>
      <c r="C5" s="31" t="s">
        <v>124</v>
      </c>
      <c r="D5" s="31" t="s">
        <v>125</v>
      </c>
      <c r="E5" s="31" t="s">
        <v>126</v>
      </c>
      <c r="F5" s="31"/>
      <c r="G5" s="31" t="s">
        <v>114</v>
      </c>
      <c r="H5" s="31" t="s">
        <v>127</v>
      </c>
      <c r="I5" s="31" t="s">
        <v>128</v>
      </c>
      <c r="J5" s="31" t="s">
        <v>129</v>
      </c>
      <c r="K5" s="32"/>
    </row>
    <row r="6" spans="1:11" s="5" customFormat="1" ht="24.75" customHeight="1">
      <c r="A6" s="33" t="s">
        <v>130</v>
      </c>
      <c r="B6" s="34"/>
      <c r="C6" s="34"/>
      <c r="D6" s="34"/>
      <c r="E6" s="34"/>
      <c r="F6" s="33" t="s">
        <v>131</v>
      </c>
      <c r="G6" s="34"/>
      <c r="H6" s="34"/>
      <c r="I6" s="34"/>
      <c r="J6" s="34"/>
      <c r="K6" s="34"/>
    </row>
    <row r="7" spans="1:11" s="5" customFormat="1" ht="24.75" customHeight="1">
      <c r="A7" s="35" t="s">
        <v>132</v>
      </c>
      <c r="B7" s="34"/>
      <c r="C7" s="36"/>
      <c r="D7" s="36"/>
      <c r="E7" s="36"/>
      <c r="F7" s="35" t="s">
        <v>133</v>
      </c>
      <c r="G7" s="34"/>
      <c r="H7" s="36"/>
      <c r="I7" s="36"/>
      <c r="J7" s="36"/>
      <c r="K7" s="34"/>
    </row>
    <row r="8" spans="1:11" s="5" customFormat="1" ht="24.75" customHeight="1">
      <c r="A8" s="35" t="s">
        <v>134</v>
      </c>
      <c r="B8" s="34"/>
      <c r="C8" s="37"/>
      <c r="D8" s="37"/>
      <c r="E8" s="37"/>
      <c r="F8" s="35" t="s">
        <v>135</v>
      </c>
      <c r="G8" s="34"/>
      <c r="H8" s="37"/>
      <c r="I8" s="37"/>
      <c r="J8" s="37"/>
      <c r="K8" s="34"/>
    </row>
    <row r="9" spans="1:11" s="5" customFormat="1" ht="24.75" customHeight="1">
      <c r="A9" s="38" t="s">
        <v>136</v>
      </c>
      <c r="B9" s="34"/>
      <c r="C9" s="36"/>
      <c r="D9" s="36"/>
      <c r="E9" s="36"/>
      <c r="F9" s="38" t="s">
        <v>136</v>
      </c>
      <c r="G9" s="34"/>
      <c r="H9" s="36"/>
      <c r="I9" s="36"/>
      <c r="J9" s="36"/>
      <c r="K9" s="34"/>
    </row>
    <row r="10" spans="1:11" s="5" customFormat="1" ht="24.75" customHeight="1">
      <c r="A10" s="39" t="s">
        <v>137</v>
      </c>
      <c r="B10" s="34"/>
      <c r="C10" s="36"/>
      <c r="D10" s="36"/>
      <c r="E10" s="36"/>
      <c r="F10" s="39" t="s">
        <v>138</v>
      </c>
      <c r="G10" s="34"/>
      <c r="H10" s="36"/>
      <c r="I10" s="36"/>
      <c r="J10" s="36"/>
      <c r="K10" s="34"/>
    </row>
    <row r="11" spans="1:11" s="5" customFormat="1" ht="24.75" customHeight="1">
      <c r="A11" s="39" t="s">
        <v>139</v>
      </c>
      <c r="B11" s="34">
        <f aca="true" t="shared" si="0" ref="B11:B17">SUM(C11:E11)</f>
        <v>37455</v>
      </c>
      <c r="C11" s="40"/>
      <c r="D11" s="36">
        <v>37455</v>
      </c>
      <c r="E11" s="36"/>
      <c r="F11" s="39" t="s">
        <v>140</v>
      </c>
      <c r="G11" s="34">
        <f aca="true" t="shared" si="1" ref="G11:G13">SUM(H11:J11)</f>
        <v>34976</v>
      </c>
      <c r="H11" s="40">
        <v>13976</v>
      </c>
      <c r="I11" s="36">
        <v>21000</v>
      </c>
      <c r="J11" s="36"/>
      <c r="K11" s="34"/>
    </row>
    <row r="12" spans="1:11" s="5" customFormat="1" ht="24.75" customHeight="1">
      <c r="A12" s="39" t="s">
        <v>141</v>
      </c>
      <c r="B12" s="34">
        <f t="shared" si="0"/>
        <v>1389</v>
      </c>
      <c r="C12" s="36"/>
      <c r="D12" s="36">
        <v>1389</v>
      </c>
      <c r="E12" s="36"/>
      <c r="F12" s="39" t="s">
        <v>142</v>
      </c>
      <c r="G12" s="34">
        <f t="shared" si="1"/>
        <v>1389</v>
      </c>
      <c r="H12" s="36">
        <v>1389</v>
      </c>
      <c r="I12" s="36"/>
      <c r="J12" s="36"/>
      <c r="K12" s="34"/>
    </row>
    <row r="13" spans="1:11" s="5" customFormat="1" ht="24.75" customHeight="1">
      <c r="A13" s="39" t="s">
        <v>143</v>
      </c>
      <c r="B13" s="34">
        <f t="shared" si="0"/>
        <v>130</v>
      </c>
      <c r="C13" s="36">
        <v>130</v>
      </c>
      <c r="D13" s="36"/>
      <c r="E13" s="36"/>
      <c r="F13" s="39" t="s">
        <v>144</v>
      </c>
      <c r="G13" s="34">
        <f t="shared" si="1"/>
        <v>130</v>
      </c>
      <c r="H13" s="36">
        <v>130</v>
      </c>
      <c r="I13" s="36"/>
      <c r="J13" s="36"/>
      <c r="K13" s="34"/>
    </row>
    <row r="14" spans="1:11" s="5" customFormat="1" ht="24.75" customHeight="1">
      <c r="A14" s="39" t="s">
        <v>145</v>
      </c>
      <c r="B14" s="34">
        <f t="shared" si="0"/>
        <v>0</v>
      </c>
      <c r="C14" s="36"/>
      <c r="D14" s="36"/>
      <c r="E14" s="36"/>
      <c r="F14" s="39" t="s">
        <v>146</v>
      </c>
      <c r="G14" s="34"/>
      <c r="H14" s="36"/>
      <c r="I14" s="36"/>
      <c r="J14" s="36"/>
      <c r="K14" s="34"/>
    </row>
    <row r="15" spans="1:11" s="5" customFormat="1" ht="24.75" customHeight="1">
      <c r="A15" s="39" t="s">
        <v>147</v>
      </c>
      <c r="B15" s="34">
        <f t="shared" si="0"/>
        <v>700</v>
      </c>
      <c r="C15" s="36"/>
      <c r="D15" s="36">
        <v>700</v>
      </c>
      <c r="E15" s="36"/>
      <c r="F15" s="41" t="s">
        <v>148</v>
      </c>
      <c r="G15" s="34">
        <f aca="true" t="shared" si="2" ref="G15:G19">SUM(H15:J15)</f>
        <v>700</v>
      </c>
      <c r="H15" s="36">
        <v>700</v>
      </c>
      <c r="I15" s="36"/>
      <c r="J15" s="36"/>
      <c r="K15" s="34"/>
    </row>
    <row r="16" spans="1:11" s="5" customFormat="1" ht="24.75" customHeight="1">
      <c r="A16" s="39" t="s">
        <v>149</v>
      </c>
      <c r="B16" s="34">
        <f t="shared" si="0"/>
        <v>0</v>
      </c>
      <c r="C16" s="37"/>
      <c r="D16" s="37"/>
      <c r="E16" s="37"/>
      <c r="F16" s="39" t="s">
        <v>150</v>
      </c>
      <c r="G16" s="34">
        <f t="shared" si="2"/>
        <v>0</v>
      </c>
      <c r="H16" s="37"/>
      <c r="I16" s="37"/>
      <c r="J16" s="37"/>
      <c r="K16" s="34"/>
    </row>
    <row r="17" spans="1:11" s="5" customFormat="1" ht="28.5" customHeight="1">
      <c r="A17" s="39" t="s">
        <v>151</v>
      </c>
      <c r="B17" s="34">
        <f t="shared" si="0"/>
        <v>0</v>
      </c>
      <c r="C17" s="36"/>
      <c r="D17" s="36"/>
      <c r="E17" s="36"/>
      <c r="F17" s="39" t="s">
        <v>152</v>
      </c>
      <c r="G17" s="34">
        <f t="shared" si="2"/>
        <v>0</v>
      </c>
      <c r="H17" s="36"/>
      <c r="I17" s="36"/>
      <c r="J17" s="36"/>
      <c r="K17" s="34"/>
    </row>
    <row r="18" spans="1:11" s="5" customFormat="1" ht="24.75" customHeight="1">
      <c r="A18" s="39"/>
      <c r="B18" s="34"/>
      <c r="C18" s="37"/>
      <c r="D18" s="37"/>
      <c r="E18" s="37"/>
      <c r="F18" s="39" t="s">
        <v>153</v>
      </c>
      <c r="G18" s="34">
        <f t="shared" si="2"/>
        <v>2479</v>
      </c>
      <c r="H18" s="37">
        <v>2479</v>
      </c>
      <c r="I18" s="37"/>
      <c r="J18" s="37"/>
      <c r="K18" s="34"/>
    </row>
    <row r="19" spans="1:11" s="25" customFormat="1" ht="24.75" customHeight="1">
      <c r="A19" s="42" t="s">
        <v>154</v>
      </c>
      <c r="B19" s="43">
        <f aca="true" t="shared" si="3" ref="B19:B23">SUM(C19:E19)</f>
        <v>39674</v>
      </c>
      <c r="C19" s="44">
        <f aca="true" t="shared" si="4" ref="C19:J19">SUM(C6:C18)</f>
        <v>130</v>
      </c>
      <c r="D19" s="44">
        <f t="shared" si="4"/>
        <v>39544</v>
      </c>
      <c r="E19" s="44">
        <f t="shared" si="4"/>
        <v>0</v>
      </c>
      <c r="F19" s="45" t="s">
        <v>155</v>
      </c>
      <c r="G19" s="43">
        <f t="shared" si="2"/>
        <v>39674</v>
      </c>
      <c r="H19" s="44">
        <f t="shared" si="4"/>
        <v>18674</v>
      </c>
      <c r="I19" s="44">
        <f t="shared" si="4"/>
        <v>21000</v>
      </c>
      <c r="J19" s="44">
        <f t="shared" si="4"/>
        <v>0</v>
      </c>
      <c r="K19" s="43">
        <f>B19-G19</f>
        <v>0</v>
      </c>
    </row>
    <row r="20" spans="1:11" s="5" customFormat="1" ht="24.75" customHeight="1">
      <c r="A20" s="42" t="s">
        <v>156</v>
      </c>
      <c r="B20" s="43">
        <f t="shared" si="3"/>
        <v>21500</v>
      </c>
      <c r="C20" s="43">
        <f aca="true" t="shared" si="5" ref="C20:K20">SUM(C21:C25)</f>
        <v>0</v>
      </c>
      <c r="D20" s="43">
        <f t="shared" si="5"/>
        <v>0</v>
      </c>
      <c r="E20" s="43">
        <f t="shared" si="5"/>
        <v>21500</v>
      </c>
      <c r="F20" s="45" t="s">
        <v>157</v>
      </c>
      <c r="G20" s="43">
        <f t="shared" si="5"/>
        <v>21500</v>
      </c>
      <c r="H20" s="43">
        <f t="shared" si="5"/>
        <v>0</v>
      </c>
      <c r="I20" s="43">
        <f t="shared" si="5"/>
        <v>0</v>
      </c>
      <c r="J20" s="43">
        <f t="shared" si="5"/>
        <v>21500</v>
      </c>
      <c r="K20" s="43">
        <f t="shared" si="5"/>
        <v>0</v>
      </c>
    </row>
    <row r="21" spans="1:11" s="5" customFormat="1" ht="24.75" customHeight="1">
      <c r="A21" s="46" t="s">
        <v>158</v>
      </c>
      <c r="B21" s="34"/>
      <c r="C21" s="36"/>
      <c r="D21" s="36"/>
      <c r="E21" s="36"/>
      <c r="F21" s="39" t="s">
        <v>159</v>
      </c>
      <c r="G21" s="34">
        <f>SUM(H21:J21)</f>
        <v>0</v>
      </c>
      <c r="H21" s="36"/>
      <c r="I21" s="36"/>
      <c r="J21" s="36"/>
      <c r="K21" s="34"/>
    </row>
    <row r="22" spans="1:11" s="26" customFormat="1" ht="24.75" customHeight="1">
      <c r="A22" s="38" t="s">
        <v>160</v>
      </c>
      <c r="B22" s="34"/>
      <c r="C22" s="37"/>
      <c r="D22" s="37"/>
      <c r="E22" s="37"/>
      <c r="F22" s="39" t="s">
        <v>161</v>
      </c>
      <c r="G22" s="34">
        <f>SUM(H22:J22)</f>
        <v>21500</v>
      </c>
      <c r="H22" s="37"/>
      <c r="I22" s="37"/>
      <c r="J22" s="37">
        <v>21500</v>
      </c>
      <c r="K22" s="34"/>
    </row>
    <row r="23" spans="1:11" s="26" customFormat="1" ht="24.75" customHeight="1">
      <c r="A23" s="38" t="s">
        <v>162</v>
      </c>
      <c r="B23" s="34">
        <f t="shared" si="3"/>
        <v>21500</v>
      </c>
      <c r="C23" s="37"/>
      <c r="D23" s="37"/>
      <c r="E23" s="37">
        <v>21500</v>
      </c>
      <c r="F23" s="38"/>
      <c r="G23" s="47"/>
      <c r="H23" s="37"/>
      <c r="I23" s="37"/>
      <c r="J23" s="37"/>
      <c r="K23" s="37"/>
    </row>
    <row r="24" spans="1:11" s="26" customFormat="1" ht="24.75" customHeight="1">
      <c r="A24" s="38" t="s">
        <v>163</v>
      </c>
      <c r="B24" s="34"/>
      <c r="C24" s="37"/>
      <c r="D24" s="37"/>
      <c r="E24" s="37"/>
      <c r="F24" s="38"/>
      <c r="G24" s="34"/>
      <c r="H24" s="37"/>
      <c r="I24" s="37"/>
      <c r="J24" s="37"/>
      <c r="K24" s="34"/>
    </row>
    <row r="25" spans="1:11" s="26" customFormat="1" ht="24.75" customHeight="1">
      <c r="A25" s="38" t="s">
        <v>164</v>
      </c>
      <c r="B25" s="34"/>
      <c r="C25" s="37"/>
      <c r="D25" s="37"/>
      <c r="E25" s="37"/>
      <c r="F25" s="38"/>
      <c r="G25" s="34"/>
      <c r="H25" s="37"/>
      <c r="I25" s="37"/>
      <c r="J25" s="37"/>
      <c r="K25" s="34"/>
    </row>
    <row r="26" spans="1:11" s="27" customFormat="1" ht="24.75" customHeight="1">
      <c r="A26" s="32" t="s">
        <v>165</v>
      </c>
      <c r="B26" s="43">
        <f aca="true" t="shared" si="6" ref="B26:J26">SUM(B19:B20)</f>
        <v>61174</v>
      </c>
      <c r="C26" s="43">
        <f t="shared" si="6"/>
        <v>130</v>
      </c>
      <c r="D26" s="43">
        <f t="shared" si="6"/>
        <v>39544</v>
      </c>
      <c r="E26" s="43">
        <f t="shared" si="6"/>
        <v>21500</v>
      </c>
      <c r="F26" s="32" t="s">
        <v>166</v>
      </c>
      <c r="G26" s="43">
        <f t="shared" si="6"/>
        <v>61174</v>
      </c>
      <c r="H26" s="43">
        <f t="shared" si="6"/>
        <v>18674</v>
      </c>
      <c r="I26" s="43">
        <f t="shared" si="6"/>
        <v>21000</v>
      </c>
      <c r="J26" s="43">
        <f t="shared" si="6"/>
        <v>21500</v>
      </c>
      <c r="K26" s="43">
        <f>SUM(K19:K25)</f>
        <v>0</v>
      </c>
    </row>
  </sheetData>
  <sheetProtection/>
  <mergeCells count="6">
    <mergeCell ref="A2:K2"/>
    <mergeCell ref="B4:E4"/>
    <mergeCell ref="G4:J4"/>
    <mergeCell ref="A4:A5"/>
    <mergeCell ref="F4:F5"/>
    <mergeCell ref="K4:K5"/>
  </mergeCells>
  <printOptions/>
  <pageMargins left="0.39375" right="0.39375" top="0.39375" bottom="0.39375" header="0.5118055555555555" footer="0.5118055555555555"/>
  <pageSetup firstPageNumber="6" useFirstPageNumber="1" horizontalDpi="600" verticalDpi="600" orientation="landscape" paperSize="9" scale="85"/>
  <headerFooter scaleWithDoc="0" alignWithMargins="0">
    <oddFooter>&amp;C&amp;"楷体_GB2312"&amp;14&amp;P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7" sqref="H7"/>
    </sheetView>
  </sheetViews>
  <sheetFormatPr defaultColWidth="8.796875" defaultRowHeight="18.75"/>
  <cols>
    <col min="1" max="1" width="8.69921875" style="4" customWidth="1"/>
    <col min="2" max="2" width="40.09765625" style="4" customWidth="1"/>
    <col min="3" max="3" width="25.09765625" style="4" customWidth="1"/>
    <col min="4" max="4" width="9.796875" style="4" customWidth="1"/>
    <col min="5" max="5" width="22.19921875" style="4" customWidth="1"/>
    <col min="6" max="16384" width="8.796875" style="4" customWidth="1"/>
  </cols>
  <sheetData>
    <row r="1" spans="1:4" s="1" customFormat="1" ht="20.25" customHeight="1">
      <c r="A1" s="5" t="s">
        <v>167</v>
      </c>
      <c r="D1" s="6"/>
    </row>
    <row r="2" spans="1:5" s="2" customFormat="1" ht="31.5" customHeight="1">
      <c r="A2" s="7" t="s">
        <v>168</v>
      </c>
      <c r="B2" s="7"/>
      <c r="C2" s="7"/>
      <c r="D2" s="7"/>
      <c r="E2" s="7"/>
    </row>
    <row r="3" spans="1:5" s="2" customFormat="1" ht="24" customHeight="1">
      <c r="A3" s="8" t="s">
        <v>70</v>
      </c>
      <c r="B3" s="8"/>
      <c r="C3" s="8"/>
      <c r="D3" s="9"/>
      <c r="E3" s="10" t="s">
        <v>25</v>
      </c>
    </row>
    <row r="4" spans="1:5" s="3" customFormat="1" ht="48" customHeight="1">
      <c r="A4" s="11" t="s">
        <v>169</v>
      </c>
      <c r="B4" s="11"/>
      <c r="C4" s="11" t="s">
        <v>112</v>
      </c>
      <c r="D4" s="12" t="s">
        <v>170</v>
      </c>
      <c r="E4" s="11" t="s">
        <v>171</v>
      </c>
    </row>
    <row r="5" spans="1:5" s="3" customFormat="1" ht="48" customHeight="1">
      <c r="A5" s="13" t="s">
        <v>114</v>
      </c>
      <c r="B5" s="14"/>
      <c r="C5" s="15"/>
      <c r="D5" s="16">
        <f>D6+D7+D8+D9+D10+D11</f>
        <v>21500</v>
      </c>
      <c r="E5" s="12"/>
    </row>
    <row r="6" spans="1:5" s="3" customFormat="1" ht="57.75" customHeight="1">
      <c r="A6" s="17">
        <v>1</v>
      </c>
      <c r="B6" s="17" t="s">
        <v>172</v>
      </c>
      <c r="C6" s="15" t="s">
        <v>173</v>
      </c>
      <c r="D6" s="16">
        <v>5000</v>
      </c>
      <c r="E6" s="18" t="s">
        <v>174</v>
      </c>
    </row>
    <row r="7" spans="1:5" s="3" customFormat="1" ht="57.75" customHeight="1">
      <c r="A7" s="17">
        <v>2</v>
      </c>
      <c r="B7" s="17" t="s">
        <v>175</v>
      </c>
      <c r="C7" s="15" t="s">
        <v>176</v>
      </c>
      <c r="D7" s="16">
        <v>5000</v>
      </c>
      <c r="E7" s="19"/>
    </row>
    <row r="8" spans="1:5" s="3" customFormat="1" ht="48" customHeight="1">
      <c r="A8" s="17">
        <v>3</v>
      </c>
      <c r="B8" s="17" t="s">
        <v>172</v>
      </c>
      <c r="C8" s="15" t="s">
        <v>173</v>
      </c>
      <c r="D8" s="16">
        <v>2500</v>
      </c>
      <c r="E8" s="18" t="s">
        <v>177</v>
      </c>
    </row>
    <row r="9" spans="1:5" s="3" customFormat="1" ht="48" customHeight="1">
      <c r="A9" s="17">
        <v>4</v>
      </c>
      <c r="B9" s="17" t="s">
        <v>178</v>
      </c>
      <c r="C9" s="15" t="s">
        <v>173</v>
      </c>
      <c r="D9" s="16">
        <v>4500</v>
      </c>
      <c r="E9" s="20"/>
    </row>
    <row r="10" spans="1:5" s="3" customFormat="1" ht="48" customHeight="1">
      <c r="A10" s="17">
        <v>5</v>
      </c>
      <c r="B10" s="17" t="s">
        <v>179</v>
      </c>
      <c r="C10" s="21" t="s">
        <v>180</v>
      </c>
      <c r="D10" s="16">
        <v>3000</v>
      </c>
      <c r="E10" s="20"/>
    </row>
    <row r="11" spans="1:5" s="3" customFormat="1" ht="48" customHeight="1">
      <c r="A11" s="17">
        <v>6</v>
      </c>
      <c r="B11" s="22" t="s">
        <v>181</v>
      </c>
      <c r="C11" s="15" t="s">
        <v>173</v>
      </c>
      <c r="D11" s="16">
        <v>1500</v>
      </c>
      <c r="E11" s="19"/>
    </row>
    <row r="12" ht="34.5" customHeight="1"/>
    <row r="13" ht="34.5" customHeight="1"/>
    <row r="14" ht="46.5" customHeight="1"/>
  </sheetData>
  <sheetProtection/>
  <mergeCells count="6">
    <mergeCell ref="A2:E2"/>
    <mergeCell ref="A3:B3"/>
    <mergeCell ref="A4:B4"/>
    <mergeCell ref="A5:B5"/>
    <mergeCell ref="E6:E7"/>
    <mergeCell ref="E8:E11"/>
  </mergeCells>
  <printOptions/>
  <pageMargins left="0.39305555555555555" right="0.39305555555555555" top="1" bottom="1" header="0.5" footer="0.5"/>
  <pageSetup firstPageNumber="7" useFirstPageNumber="1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阳江市财政局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2003年市直收支情况表</dc:title>
  <dc:subject>收支情况表</dc:subject>
  <dc:creator>yhy</dc:creator>
  <cp:keywords>预算</cp:keywords>
  <dc:description/>
  <cp:lastModifiedBy>Administrator</cp:lastModifiedBy>
  <cp:lastPrinted>2019-02-26T03:25:38Z</cp:lastPrinted>
  <dcterms:created xsi:type="dcterms:W3CDTF">2002-01-22T02:25:23Z</dcterms:created>
  <dcterms:modified xsi:type="dcterms:W3CDTF">2022-05-30T03:46:38Z</dcterms:modified>
  <cp:category>电子表格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14</vt:lpwstr>
  </property>
</Properties>
</file>