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63" activeTab="0"/>
  </bookViews>
  <sheets>
    <sheet name="阳江高新区2020年一般公共预算收支调整表" sheetId="1" r:id="rId1"/>
    <sheet name="阳江高新区2020年一般公共预算调整项目情况表" sheetId="2" r:id="rId2"/>
    <sheet name="阳江高新区2020年政府性基金预算收入调整表" sheetId="3" r:id="rId3"/>
    <sheet name="阳江高新区2020年政府性基金预算支出调整表" sheetId="4" r:id="rId4"/>
    <sheet name="阳江高新区2020年政府性基金预算调整项目情况表"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Fill" hidden="1">'[1]eqpmad2'!#REF!</definedName>
    <definedName name="HWSheet">1</definedName>
    <definedName name="改征增值税16">'[3]2016年'!$C$22</definedName>
    <definedName name="国内增值税16">'[3]2016年'!$C$8</definedName>
    <definedName name="免抵调增增值税16">'[3]2016年'!$C$19</definedName>
    <definedName name="Module.Prix_SMC">[4]!Module.Prix_SMC</definedName>
    <definedName name="Prix_SMC">[4]!Prix_SMC</definedName>
    <definedName name="页脚">"第"&amp;IF(横当页=1,纵当页,横当页+纵当页)&amp;"页/共"&amp;总页&amp;"页"</definedName>
    <definedName name="Module.Prix_SMC" localSheetId="0">[6]!Module.Prix_SMC</definedName>
    <definedName name="Prix_SMC" localSheetId="0">[6]!Prix_SMC</definedName>
    <definedName name="改征增值税16" localSheetId="0">'[7]2016年'!$C$22</definedName>
    <definedName name="国内增值税16" localSheetId="0">'[7]2016年'!$C$8</definedName>
    <definedName name="免抵调增增值税16" localSheetId="0">'[7]2016年'!$C$19</definedName>
    <definedName name="页脚" localSheetId="0">"第"&amp;IF(横当页=1,纵当页,横当页+纵当页)&amp;"页/共"&amp;总页&amp;"页"</definedName>
    <definedName name="_xlnm.Print_Titles" localSheetId="0">'阳江高新区2020年一般公共预算收支调整表'!$4:$5</definedName>
    <definedName name="Module.Prix_SMC" localSheetId="1">[6]!Module.Prix_SMC</definedName>
    <definedName name="Prix_SMC" localSheetId="1">[6]!Prix_SMC</definedName>
    <definedName name="改征增值税16" localSheetId="1">'[7]2016年'!$C$22</definedName>
    <definedName name="国内增值税16" localSheetId="1">'[7]2016年'!$C$8</definedName>
    <definedName name="免抵调增增值税16" localSheetId="1">'[7]2016年'!$C$19</definedName>
    <definedName name="页脚" localSheetId="1">"第"&amp;IF(横当页=1,纵当页,横当页+纵当页)&amp;"页/共"&amp;总页&amp;"页"</definedName>
    <definedName name="_xlnm.Print_Titles" localSheetId="1">'阳江高新区2020年一般公共预算调整项目情况表'!$4:$4</definedName>
    <definedName name="_xlnm.Print_Area" localSheetId="1">'阳江高新区2020年一般公共预算调整项目情况表'!$A$1:$E$109</definedName>
    <definedName name="Module.Prix_SMC" localSheetId="2">[6]!Module.Prix_SMC</definedName>
    <definedName name="Prix_SMC" localSheetId="2">[6]!Prix_SMC</definedName>
    <definedName name="改征增值税16" localSheetId="2">'[7]2016年'!$C$22</definedName>
    <definedName name="国内增值税16" localSheetId="2">'[7]2016年'!$C$8</definedName>
    <definedName name="免抵调增增值税16" localSheetId="2">'[7]2016年'!$C$19</definedName>
    <definedName name="页脚" localSheetId="2">"第"&amp;IF(横当页=1,纵当页,横当页+纵当页)&amp;"页/共"&amp;总页&amp;"页"</definedName>
    <definedName name="_xlnm.Print_Titles" localSheetId="2">'阳江高新区2020年政府性基金预算收入调整表'!$1:$4</definedName>
    <definedName name="Module.Prix_SMC" localSheetId="3">[6]!Module.Prix_SMC</definedName>
    <definedName name="Prix_SMC" localSheetId="3">[6]!Prix_SMC</definedName>
    <definedName name="改征增值税16" localSheetId="3">'[7]2016年'!$C$22</definedName>
    <definedName name="国内增值税16" localSheetId="3">'[7]2016年'!$C$8</definedName>
    <definedName name="免抵调增增值税16" localSheetId="3">'[7]2016年'!$C$19</definedName>
    <definedName name="页脚" localSheetId="3">"第"&amp;IF(横当页=1,纵当页,横当页+纵当页)&amp;"页/共"&amp;总页&amp;"页"</definedName>
    <definedName name="_xlnm.Print_Titles" localSheetId="3">'阳江高新区2020年政府性基金预算支出调整表'!$1:$4</definedName>
    <definedName name="Module.Prix_SMC" localSheetId="4">[6]!Module.Prix_SMC</definedName>
    <definedName name="Prix_SMC" localSheetId="4">[6]!Prix_SMC</definedName>
    <definedName name="改征增值税16" localSheetId="4">'[7]2016年'!$C$22</definedName>
    <definedName name="国内增值税16" localSheetId="4">'[7]2016年'!$C$8</definedName>
    <definedName name="免抵调增增值税16" localSheetId="4">'[7]2016年'!$C$19</definedName>
    <definedName name="页脚" localSheetId="4">"第"&amp;IF(横当页=1,纵当页,横当页+纵当页)&amp;"页/共"&amp;总页&amp;"页"</definedName>
    <definedName name="_xlnm.Print_Titles" localSheetId="4">'阳江高新区2020年政府性基金预算调整项目情况表'!$4:$4</definedName>
  </definedNames>
  <calcPr fullCalcOnLoad="1"/>
</workbook>
</file>

<file path=xl/sharedStrings.xml><?xml version="1.0" encoding="utf-8"?>
<sst xmlns="http://schemas.openxmlformats.org/spreadsheetml/2006/main" count="382" uniqueCount="286">
  <si>
    <t>表六</t>
  </si>
  <si>
    <t>2020年阳江高新区一般公共预算收支调整表</t>
  </si>
  <si>
    <t>金额单位：万元</t>
  </si>
  <si>
    <t>收 入 项 目</t>
  </si>
  <si>
    <t>2020年预算</t>
  </si>
  <si>
    <t>第三次预算调整</t>
  </si>
  <si>
    <t>支 出 项 目</t>
  </si>
  <si>
    <t>调增变动金额</t>
  </si>
  <si>
    <t>调整后金额</t>
  </si>
  <si>
    <t>(一)税收收入</t>
  </si>
  <si>
    <t>一、一般公共服务支出</t>
  </si>
  <si>
    <t xml:space="preserve">      增值税</t>
  </si>
  <si>
    <t>二、国防支出</t>
  </si>
  <si>
    <t xml:space="preserve">      营业税</t>
  </si>
  <si>
    <t>三、公共安全支出</t>
  </si>
  <si>
    <t xml:space="preserve">      企业所得税</t>
  </si>
  <si>
    <t>四、教育支出</t>
  </si>
  <si>
    <t xml:space="preserve">      个人所得税</t>
  </si>
  <si>
    <t>五、科学技术支出</t>
  </si>
  <si>
    <t xml:space="preserve">      资源税</t>
  </si>
  <si>
    <t>六、文化旅游体育与传媒支出</t>
  </si>
  <si>
    <t xml:space="preserve">      城市维护建设税</t>
  </si>
  <si>
    <t>七、社会保障和就业支出</t>
  </si>
  <si>
    <t xml:space="preserve">      房产税</t>
  </si>
  <si>
    <t>八、卫生健康支出</t>
  </si>
  <si>
    <t xml:space="preserve">      印花税</t>
  </si>
  <si>
    <t>九、节能环保支出</t>
  </si>
  <si>
    <t xml:space="preserve">      城镇土地使用税</t>
  </si>
  <si>
    <t>十、城乡社区支出</t>
  </si>
  <si>
    <t xml:space="preserve">      土地增值税</t>
  </si>
  <si>
    <t>十一、农林水支出</t>
  </si>
  <si>
    <t xml:space="preserve">      车船税</t>
  </si>
  <si>
    <t>十二、交通运输支出</t>
  </si>
  <si>
    <t xml:space="preserve">      耕地占用税</t>
  </si>
  <si>
    <t>十三、资源勘探信息等支出</t>
  </si>
  <si>
    <t xml:space="preserve">      契税</t>
  </si>
  <si>
    <t>十四、商业服务业等支出</t>
  </si>
  <si>
    <t xml:space="preserve">      环境保护税</t>
  </si>
  <si>
    <t>十五、金融支出</t>
  </si>
  <si>
    <t>(二)非税收入</t>
  </si>
  <si>
    <t>十六、自然资源海洋气象等支出</t>
  </si>
  <si>
    <t xml:space="preserve">      专项收入</t>
  </si>
  <si>
    <t>十七、住房保障支出</t>
  </si>
  <si>
    <t xml:space="preserve">      行政事业性收费收入</t>
  </si>
  <si>
    <t>十八、粮油物资储备支出</t>
  </si>
  <si>
    <t xml:space="preserve">      罚没收入</t>
  </si>
  <si>
    <t>十九、灾害防治及应急管理支出</t>
  </si>
  <si>
    <t xml:space="preserve">      国有资本经营收入</t>
  </si>
  <si>
    <t>二十、预备费</t>
  </si>
  <si>
    <t xml:space="preserve">      国有资源（资产）有偿使用收入</t>
  </si>
  <si>
    <t>二十一、其他支出</t>
  </si>
  <si>
    <t xml:space="preserve">      其他收入</t>
  </si>
  <si>
    <t>二十二、债务付息支出</t>
  </si>
  <si>
    <t>二十三、债务发行费用支出</t>
  </si>
  <si>
    <t>一、一般公共预算收入合计</t>
  </si>
  <si>
    <t>一、一般公共预算支出合计</t>
  </si>
  <si>
    <t>二、转移性收入</t>
  </si>
  <si>
    <t>二、转移性支出</t>
  </si>
  <si>
    <r>
      <t xml:space="preserve">    </t>
    </r>
    <r>
      <rPr>
        <sz val="11"/>
        <rFont val="宋体"/>
        <family val="0"/>
      </rPr>
      <t>上级补助收入</t>
    </r>
  </si>
  <si>
    <t xml:space="preserve">  上解上级支出</t>
  </si>
  <si>
    <r>
      <t xml:space="preserve">    </t>
    </r>
    <r>
      <rPr>
        <sz val="11"/>
        <rFont val="宋体"/>
        <family val="0"/>
      </rPr>
      <t>调入资金</t>
    </r>
  </si>
  <si>
    <t xml:space="preserve">  补助下级支出</t>
  </si>
  <si>
    <t xml:space="preserve">  上年结余</t>
  </si>
  <si>
    <t xml:space="preserve">  债务还本支出</t>
  </si>
  <si>
    <r>
      <t xml:space="preserve">    </t>
    </r>
    <r>
      <rPr>
        <sz val="11"/>
        <rFont val="宋体"/>
        <family val="0"/>
      </rPr>
      <t>债务转贷收入</t>
    </r>
  </si>
  <si>
    <t xml:space="preserve">  债务转贷支出</t>
  </si>
  <si>
    <t xml:space="preserve">  调出资金</t>
  </si>
  <si>
    <t xml:space="preserve">  年终结余</t>
  </si>
  <si>
    <t>收     入     总     计</t>
  </si>
  <si>
    <t>支     出     总     计</t>
  </si>
  <si>
    <t>表七</t>
  </si>
  <si>
    <t>2020年阳江高新区一般公共预算调整项目情况表</t>
  </si>
  <si>
    <t>/</t>
  </si>
  <si>
    <t>项   目</t>
  </si>
  <si>
    <t>预算数</t>
  </si>
  <si>
    <t>调整变动金额</t>
  </si>
  <si>
    <t>调整后预算</t>
  </si>
  <si>
    <t>实施部门</t>
  </si>
  <si>
    <t>一、一般公共预算调整项目</t>
  </si>
  <si>
    <t>（一）一般公共预算增加项目</t>
  </si>
  <si>
    <t>1、预备费</t>
  </si>
  <si>
    <t>管委会</t>
  </si>
  <si>
    <t>2、预留规范全区工资津补贴经费</t>
  </si>
  <si>
    <t>3、无纸化会议办公系统</t>
  </si>
  <si>
    <t>党政办公室</t>
  </si>
  <si>
    <t>4、干部档案建设费</t>
  </si>
  <si>
    <t>组织部</t>
  </si>
  <si>
    <t>5、教育离退休费用</t>
  </si>
  <si>
    <t>教育文化体育局</t>
  </si>
  <si>
    <t>6、禁毒经费</t>
  </si>
  <si>
    <t>公安局高新分局</t>
  </si>
  <si>
    <t>7、治安维稳经费</t>
  </si>
  <si>
    <t>8、工作经费</t>
  </si>
  <si>
    <t>郊区交警大队</t>
  </si>
  <si>
    <t xml:space="preserve">9、农村最低生活保障 </t>
  </si>
  <si>
    <t>社会事务管理局</t>
  </si>
  <si>
    <t>10、农村特困人员救助供养（五保）</t>
  </si>
  <si>
    <t>11、退伍军人安置</t>
  </si>
  <si>
    <t>12、退役士兵老年生活补助</t>
  </si>
  <si>
    <t>13、残疾人就业保障金收入安排</t>
  </si>
  <si>
    <t>14、事实无人抚养儿童补助</t>
  </si>
  <si>
    <t>15、早期农村退休干部生活补贴</t>
  </si>
  <si>
    <t>16、大魁村双百社工站日常运营经费</t>
  </si>
  <si>
    <t>17、2019年由政府安排工作退役士兵养老、医疗保险缴费</t>
  </si>
  <si>
    <t>18、60周岁老人购买意外伤害保险费</t>
  </si>
  <si>
    <t>19、临时物价补贴</t>
  </si>
  <si>
    <t>20、基本公共卫生服务</t>
  </si>
  <si>
    <t>21、卫生经费</t>
  </si>
  <si>
    <t>22、孤儿生活补助</t>
  </si>
  <si>
    <t>23、城乡养老保险缴费补助</t>
  </si>
  <si>
    <t>社保分局</t>
  </si>
  <si>
    <t>24、食品药品安全监管工作经费</t>
  </si>
  <si>
    <t>市场监督管理局高新分局</t>
  </si>
  <si>
    <t>25、业务费</t>
  </si>
  <si>
    <t>26、高新公司运营经费</t>
  </si>
  <si>
    <t>高新公司</t>
  </si>
  <si>
    <t>27、困难群众住房安全保障</t>
  </si>
  <si>
    <t>规划建设和交通局</t>
  </si>
  <si>
    <t>28、债务还息支出</t>
  </si>
  <si>
    <t>（二）一般公共预算减少项目</t>
  </si>
  <si>
    <t>1、压减一般性支出</t>
  </si>
  <si>
    <t>各局室</t>
  </si>
  <si>
    <t>2、生态环境保护宣传费</t>
  </si>
  <si>
    <t>生态环境局高新分局</t>
  </si>
  <si>
    <t>3、建设项目环评审查与监督经费</t>
  </si>
  <si>
    <t xml:space="preserve">4、阳江高新区第二次全国污染普查工作经费
</t>
  </si>
  <si>
    <t>5、自然资源行业业务管理</t>
  </si>
  <si>
    <t>自然资源局高新区分局</t>
  </si>
  <si>
    <t>6、渔业安全生产、渔业管理、水产品质量安全(抽检）经费</t>
  </si>
  <si>
    <t>7、“三无”渔船管理经费</t>
  </si>
  <si>
    <t>8、编制阳江高新区围填海历史遗留问题区域的生态评估报告和生态保护修复方案费用</t>
  </si>
  <si>
    <t>9、水利工程建设</t>
  </si>
  <si>
    <t>10、水利前期工作</t>
  </si>
  <si>
    <t>11、九姜围工程管理所经费</t>
  </si>
  <si>
    <t>12、银田水库管理人员的工资</t>
  </si>
  <si>
    <t>13、全面推行河长制工作经费</t>
  </si>
  <si>
    <t>14、退休人员聘用工资</t>
  </si>
  <si>
    <t>15、农村人畜饮水</t>
  </si>
  <si>
    <t>16、工程竣工验收工作经费</t>
  </si>
  <si>
    <t>17、工程环评竣工验收工作经费</t>
  </si>
  <si>
    <t>18、农村集体资产清产核资</t>
  </si>
  <si>
    <t>19、农村土地承包经营权确权登记颁证经费</t>
  </si>
  <si>
    <t>20、防疫经费</t>
  </si>
  <si>
    <t>21、农村产权流转管理服务平台软件服务费</t>
  </si>
  <si>
    <t>22、信息化建设</t>
  </si>
  <si>
    <t>财政局</t>
  </si>
  <si>
    <t>23、扫黑除恶经费</t>
  </si>
  <si>
    <t xml:space="preserve">24、预、决算编制经费 </t>
  </si>
  <si>
    <t>25、会计监督检查经费</t>
  </si>
  <si>
    <t>26、财政委托业务经费</t>
  </si>
  <si>
    <t>27、招商引资经费</t>
  </si>
  <si>
    <t>28、OA系统建设经费</t>
  </si>
  <si>
    <t>29、全区干部培训经费</t>
  </si>
  <si>
    <t>30、人才驿站</t>
  </si>
  <si>
    <t>31、办公室搬迁装修费</t>
  </si>
  <si>
    <t>经济发展局</t>
  </si>
  <si>
    <t>32、孵化器人员伙食补助及聘请厨师工资</t>
  </si>
  <si>
    <t>科学技术局</t>
  </si>
  <si>
    <t>33、项目编制费</t>
  </si>
  <si>
    <t>34、创建国家高新区工作经费</t>
  </si>
  <si>
    <t>35、科技工作管理经费</t>
  </si>
  <si>
    <t>36、科技企业孵化器建设</t>
  </si>
  <si>
    <t>37、企业研发平台补助</t>
  </si>
  <si>
    <t>38、中乌研究院阳江分院建设资金</t>
  </si>
  <si>
    <t>39、小学义务教育公用经费</t>
  </si>
  <si>
    <t>40、初中义务教育公用经费</t>
  </si>
  <si>
    <t>41、学校安全建设经费</t>
  </si>
  <si>
    <t>42、村级幼儿园建设经费</t>
  </si>
  <si>
    <t>43、审计经费</t>
  </si>
  <si>
    <t>区纪委</t>
  </si>
  <si>
    <t>44、巡察办工作经费</t>
  </si>
  <si>
    <t>45、新兵跟踪教育经费</t>
  </si>
  <si>
    <t>人民武装部</t>
  </si>
  <si>
    <t>46、轻舟训练经费</t>
  </si>
  <si>
    <t>47、技术用房建设</t>
  </si>
  <si>
    <t>48、警务辅助力量人员经费</t>
  </si>
  <si>
    <t>49、聘请保安人员费用</t>
  </si>
  <si>
    <t>阳江市公安消防支队战勤保障大队</t>
  </si>
  <si>
    <t>50、生活不能自理特困人员护理费</t>
  </si>
  <si>
    <t>51、星级党建示范点建设</t>
  </si>
  <si>
    <t>52、在职村“两委”干部养老金（财政负责集体缴纳部分）</t>
  </si>
  <si>
    <t>53、执法不可预见费</t>
  </si>
  <si>
    <t>城市管理和综合执法局</t>
  </si>
  <si>
    <t>54、队员服装费</t>
  </si>
  <si>
    <t>55、工程前期费用</t>
  </si>
  <si>
    <t>56、城乡居民医疗保险</t>
  </si>
  <si>
    <t>57、公安经费</t>
  </si>
  <si>
    <t>58、标准厂房及珠海共建园水费</t>
  </si>
  <si>
    <t>59、支付代支基础设施建设资金收益</t>
  </si>
  <si>
    <t>恒新公司</t>
  </si>
  <si>
    <t>60、平冈屠宰场注册资本金</t>
  </si>
  <si>
    <t>平冈屠宰场</t>
  </si>
  <si>
    <t>61、区新政务服务大厅建设等经费</t>
  </si>
  <si>
    <t>政务服务管理中心</t>
  </si>
  <si>
    <t>62、人力资源市场及区社保服务大厅配套工程建设经费</t>
  </si>
  <si>
    <t>63、区24小时政务服务自助大厅建设经费</t>
  </si>
  <si>
    <t xml:space="preserve">64、质量技术监管及行政执法工作经费  </t>
  </si>
  <si>
    <t>65、食品、医疗器械、药品经营许可工作经费</t>
  </si>
  <si>
    <t>66、村庄规划编制费</t>
  </si>
  <si>
    <t>67、市政道路设计费</t>
  </si>
  <si>
    <t>68、生态环境监测与信息</t>
  </si>
  <si>
    <t>69、污染防治方案编制费</t>
  </si>
  <si>
    <t>70、园区基础设施投入</t>
  </si>
  <si>
    <t>中小微企业服务中心</t>
  </si>
  <si>
    <t>二、上解支出增加项目</t>
  </si>
  <si>
    <t>三、上级转移支付增加项目</t>
  </si>
  <si>
    <t>四、上年结余资金增加项目</t>
  </si>
  <si>
    <t>预算调整项目总合计</t>
  </si>
  <si>
    <t>表十六</t>
  </si>
  <si>
    <t>2020年阳江高新区政府性基金预算收入调整表</t>
  </si>
  <si>
    <t>预算科目</t>
  </si>
  <si>
    <t>一、政府性基金收入</t>
  </si>
  <si>
    <t xml:space="preserve">    国家电影事业发展专项资金收入</t>
  </si>
  <si>
    <t xml:space="preserve">    农业土地开发资金收入</t>
  </si>
  <si>
    <t xml:space="preserve">    国有土地使用权出让收入</t>
  </si>
  <si>
    <t xml:space="preserve">    彩票公益金收入</t>
  </si>
  <si>
    <t xml:space="preserve">    城市基础设施配套费收入</t>
  </si>
  <si>
    <t xml:space="preserve">    污水处理费收入</t>
  </si>
  <si>
    <t xml:space="preserve">    其他政府性基金收入</t>
  </si>
  <si>
    <t xml:space="preserve">    上年结余收入</t>
  </si>
  <si>
    <t xml:space="preserve">    债务转贷收入</t>
  </si>
  <si>
    <t>收入合计</t>
  </si>
  <si>
    <t>表十七</t>
  </si>
  <si>
    <t>2020年阳江高新区政府性基金预算支出调整表</t>
  </si>
  <si>
    <t xml:space="preserve">  国家电影事业发展专项资金及其对应专项债务收入安排的支出</t>
  </si>
  <si>
    <t>城乡社区支出</t>
  </si>
  <si>
    <t xml:space="preserve">  政府住房基金及对应专项债务收入安排的支出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</si>
  <si>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</si>
  <si>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</si>
  <si>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</si>
  <si>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</si>
  <si>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</si>
  <si>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</si>
  <si>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</si>
  <si>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其他国有土地使用权出让金支出 </t>
  </si>
  <si>
    <t xml:space="preserve">  城市公用事业附加及对应专项债务收入安排的支出</t>
  </si>
  <si>
    <t xml:space="preserve">    城市公共设施</t>
  </si>
  <si>
    <t xml:space="preserve">  国有土地收益基金及对应专项债务收入安排的支出</t>
  </si>
  <si>
    <t xml:space="preserve">  农业土地开发资金及对应专项债务收入安排的支出</t>
  </si>
  <si>
    <t xml:space="preserve">  新增建设用地土地有偿使用费及对应专项债务收入安排的支出</t>
  </si>
  <si>
    <t xml:space="preserve">    基本农田建设和保护支出</t>
  </si>
  <si>
    <t xml:space="preserve">  城市基础设施配套费及对应专项债务收入安排的支出</t>
  </si>
  <si>
    <t xml:space="preserve">  污水处理费及对应专项债务收入安排的支出</t>
  </si>
  <si>
    <t xml:space="preserve">    其他污水处理费安排的支出</t>
  </si>
  <si>
    <t>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</si>
  <si>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</si>
  <si>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</si>
  <si>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</si>
  <si>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彩票发行销售机构业务费安排的支出</t>
  </si>
  <si>
    <t xml:space="preserve">  彩票公益金及对应专项债务收入安排的支出</t>
  </si>
  <si>
    <t xml:space="preserve">    用于社会福利的彩票公益金支出    </t>
  </si>
  <si>
    <t xml:space="preserve">    用于体育事业的彩票公益金支出</t>
  </si>
  <si>
    <t>债务付息支出</t>
  </si>
  <si>
    <t>债务发行费用支出</t>
  </si>
  <si>
    <t>债务转贷支出</t>
  </si>
  <si>
    <t>调出资金</t>
  </si>
  <si>
    <t>合           计</t>
  </si>
  <si>
    <t>表十八</t>
  </si>
  <si>
    <t>2020年阳江高新区政府性基金预算调整项目情况表</t>
  </si>
  <si>
    <t>项             目</t>
  </si>
  <si>
    <t>一、</t>
  </si>
  <si>
    <t>政府性基金预算调整项目</t>
  </si>
  <si>
    <t>（一）</t>
  </si>
  <si>
    <t>政府性基金预算调整减少项目</t>
  </si>
  <si>
    <t>土地开发支出</t>
  </si>
  <si>
    <t>城市建设支出</t>
  </si>
  <si>
    <t>农村基础设施建设支出</t>
  </si>
  <si>
    <t>被征地农民补助支出</t>
  </si>
  <si>
    <t>土地出让业务支出</t>
  </si>
  <si>
    <t xml:space="preserve">其他国有土地使用权出让支出 </t>
  </si>
  <si>
    <t>农业土地开发资金支出</t>
  </si>
  <si>
    <t>污水处理费支出</t>
  </si>
  <si>
    <t>（二）</t>
  </si>
  <si>
    <t>政府性基金预算调整增加项目</t>
  </si>
  <si>
    <t>征地和拆迁补偿支出</t>
  </si>
  <si>
    <t>城市基础设施配套费支出</t>
  </si>
  <si>
    <t>二、</t>
  </si>
  <si>
    <t>上级转移支付增加项目</t>
  </si>
  <si>
    <t>国家电影事业发展支出</t>
  </si>
  <si>
    <t>城市环境卫生支出</t>
  </si>
  <si>
    <t>彩票公益金支出</t>
  </si>
  <si>
    <t xml:space="preserve">其他国有土地使用权出让金支出 </t>
  </si>
  <si>
    <t>三、</t>
  </si>
  <si>
    <t>上年结余资金增加项目</t>
  </si>
  <si>
    <t>四、</t>
  </si>
  <si>
    <t>调出资金增加项目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</si>
</sst>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s>
  <fonts count="43">
    <font>
      <sz val="12"/>
      <name val="宋体"/>
      <family val="0"/>
    </font>
    <font>
      <sz val="10"/>
      <name val="Arial"/>
      <family val="2"/>
    </font>
    <font>
      <sz val="10"/>
      <name val="宋体"/>
      <family val="0"/>
    </font>
    <font>
      <sz val="14"/>
      <name val="楷体_GB2312"/>
      <family val="3"/>
    </font>
    <font>
      <sz val="12"/>
      <name val="黑体"/>
      <family val="3"/>
    </font>
    <font>
      <sz val="18"/>
      <name val="方正小标宋简体"/>
      <family val="0"/>
    </font>
    <font>
      <sz val="11"/>
      <name val="宋体"/>
      <family val="0"/>
    </font>
    <font>
      <b/>
      <sz val="12"/>
      <name val="宋体"/>
      <family val="0"/>
    </font>
    <font>
      <b/>
      <sz val="11"/>
      <name val="宋体"/>
      <family val="0"/>
    </font>
    <font>
      <b/>
      <sz val="11"/>
      <name val="Times New Roman"/>
      <family val="1"/>
    </font>
    <font>
      <sz val="11"/>
      <name val="Times New Roman"/>
      <family val="1"/>
    </font>
    <font>
      <sz val="11"/>
      <color indexed="8"/>
      <name val="宋体"/>
      <family val="0"/>
    </font>
    <font>
      <sz val="11"/>
      <color indexed="8"/>
      <name val="Times New Roman"/>
      <family val="1"/>
    </font>
    <font>
      <sz val="12"/>
      <name val="楷体_GB2312"/>
      <family val="3"/>
    </font>
    <font>
      <sz val="11"/>
      <name val="Arial"/>
      <family val="2"/>
    </font>
    <font>
      <sz val="18"/>
      <name val="楷体_GB2312"/>
      <family val="3"/>
    </font>
    <font>
      <sz val="14"/>
      <name val="宋体"/>
      <family val="0"/>
    </font>
    <font>
      <sz val="18"/>
      <name val="Arial"/>
      <family val="2"/>
    </font>
    <font>
      <b/>
      <sz val="10"/>
      <name val="宋体"/>
      <family val="0"/>
    </font>
    <font>
      <b/>
      <sz val="10"/>
      <name val="Times New Roman"/>
      <family val="1"/>
    </font>
    <font>
      <sz val="10"/>
      <name val="Times New Roman"/>
      <family val="1"/>
    </font>
    <font>
      <b/>
      <sz val="11"/>
      <color indexed="8"/>
      <name val="宋体"/>
      <family val="0"/>
    </font>
    <font>
      <sz val="12"/>
      <name val="Times New Roman"/>
      <family val="1"/>
    </font>
    <font>
      <sz val="18"/>
      <name val="宋体"/>
      <family val="0"/>
    </font>
    <font>
      <b/>
      <sz val="14"/>
      <name val="宋体"/>
      <family val="0"/>
    </font>
    <font>
      <sz val="11"/>
      <color indexed="19"/>
      <name val="宋体"/>
      <family val="0"/>
    </font>
    <font>
      <b/>
      <sz val="13"/>
      <color indexed="54"/>
      <name val="宋体"/>
      <family val="0"/>
    </font>
    <font>
      <sz val="11"/>
      <color indexed="62"/>
      <name val="宋体"/>
      <family val="0"/>
    </font>
    <font>
      <b/>
      <sz val="11"/>
      <color indexed="53"/>
      <name val="宋体"/>
      <family val="0"/>
    </font>
    <font>
      <i/>
      <sz val="11"/>
      <color indexed="23"/>
      <name val="宋体"/>
      <family val="0"/>
    </font>
    <font>
      <b/>
      <sz val="18"/>
      <color indexed="54"/>
      <name val="宋体"/>
      <family val="0"/>
    </font>
    <font>
      <b/>
      <sz val="11"/>
      <color indexed="54"/>
      <name val="宋体"/>
      <family val="0"/>
    </font>
    <font>
      <sz val="11"/>
      <color indexed="16"/>
      <name val="宋体"/>
      <family val="0"/>
    </font>
    <font>
      <sz val="11"/>
      <color indexed="53"/>
      <name val="宋体"/>
      <family val="0"/>
    </font>
    <font>
      <sz val="11"/>
      <color indexed="10"/>
      <name val="宋体"/>
      <family val="0"/>
    </font>
    <font>
      <b/>
      <sz val="11"/>
      <color indexed="9"/>
      <name val="宋体"/>
      <family val="0"/>
    </font>
    <font>
      <sz val="11"/>
      <color indexed="42"/>
      <name val="宋体"/>
      <family val="0"/>
    </font>
    <font>
      <sz val="11"/>
      <color indexed="17"/>
      <name val="宋体"/>
      <family val="0"/>
    </font>
    <font>
      <b/>
      <sz val="15"/>
      <color indexed="54"/>
      <name val="宋体"/>
      <family val="0"/>
    </font>
    <font>
      <u val="single"/>
      <sz val="11"/>
      <color indexed="12"/>
      <name val="宋体"/>
      <family val="0"/>
    </font>
    <font>
      <b/>
      <sz val="11"/>
      <color indexed="63"/>
      <name val="宋体"/>
      <family val="0"/>
    </font>
    <font>
      <u val="single"/>
      <sz val="11"/>
      <color indexed="20"/>
      <name val="宋体"/>
      <family val="0"/>
    </font>
    <font>
      <b/>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
      <left/>
      <right style="thin">
        <color rgb="FF000000"/>
      </right>
      <top style="thin">
        <color rgb="FF000000"/>
      </top>
      <bottom>
        <color indexed="63"/>
      </bottom>
    </border>
    <border>
      <left style="thin"/>
      <right style="thin"/>
      <top>
        <color indexed="63"/>
      </top>
      <bottom style="thin"/>
    </border>
    <border>
      <left/>
      <right style="thin">
        <color rgb="FF000000"/>
      </right>
      <top>
        <color indexed="63"/>
      </top>
      <bottom style="thin">
        <color rgb="FF000000"/>
      </botto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11" fillId="2" borderId="0" applyNumberFormat="0" applyBorder="0" applyAlignment="0" applyProtection="0"/>
    <xf numFmtId="0" fontId="27" fillId="3"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43" fontId="0" fillId="0" borderId="0" applyFont="0" applyFill="0" applyBorder="0" applyAlignment="0" applyProtection="0"/>
    <xf numFmtId="0" fontId="36" fillId="3" borderId="0" applyNumberFormat="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0" fontId="26" fillId="0" borderId="3" applyNumberFormat="0" applyFill="0" applyAlignment="0" applyProtection="0"/>
    <xf numFmtId="43" fontId="0" fillId="0" borderId="0" applyFont="0" applyFill="0" applyBorder="0" applyAlignment="0" applyProtection="0"/>
    <xf numFmtId="0" fontId="36" fillId="7" borderId="0" applyNumberFormat="0" applyBorder="0" applyAlignment="0" applyProtection="0"/>
    <xf numFmtId="0" fontId="31" fillId="0" borderId="4" applyNumberFormat="0" applyFill="0" applyAlignment="0" applyProtection="0"/>
    <xf numFmtId="0" fontId="36" fillId="3" borderId="0" applyNumberFormat="0" applyBorder="0" applyAlignment="0" applyProtection="0"/>
    <xf numFmtId="0" fontId="40" fillId="2" borderId="5" applyNumberFormat="0" applyAlignment="0" applyProtection="0"/>
    <xf numFmtId="0" fontId="28" fillId="2" borderId="1" applyNumberFormat="0" applyAlignment="0" applyProtection="0"/>
    <xf numFmtId="0" fontId="35" fillId="8" borderId="6" applyNumberFormat="0" applyAlignment="0" applyProtection="0"/>
    <xf numFmtId="0" fontId="33" fillId="0" borderId="7" applyNumberFormat="0" applyFill="0" applyAlignment="0" applyProtection="0"/>
    <xf numFmtId="0" fontId="0" fillId="0" borderId="0">
      <alignment/>
      <protection/>
    </xf>
    <xf numFmtId="0" fontId="11" fillId="9" borderId="0" applyNumberFormat="0" applyBorder="0" applyAlignment="0" applyProtection="0"/>
    <xf numFmtId="0" fontId="36" fillId="10" borderId="0" applyNumberFormat="0" applyBorder="0" applyAlignment="0" applyProtection="0"/>
    <xf numFmtId="0" fontId="21" fillId="0" borderId="8" applyNumberFormat="0" applyFill="0" applyAlignment="0" applyProtection="0"/>
    <xf numFmtId="0" fontId="3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3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36" fillId="8" borderId="0" applyNumberFormat="0" applyBorder="0" applyAlignment="0" applyProtection="0"/>
    <xf numFmtId="0" fontId="3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36" fillId="16" borderId="0" applyNumberFormat="0" applyBorder="0" applyAlignment="0" applyProtection="0"/>
    <xf numFmtId="0" fontId="11" fillId="12"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0" borderId="0">
      <alignment/>
      <protection/>
    </xf>
    <xf numFmtId="0" fontId="11" fillId="4" borderId="0" applyNumberFormat="0" applyBorder="0" applyAlignment="0" applyProtection="0"/>
    <xf numFmtId="0" fontId="36" fillId="4"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43" fontId="3" fillId="0" borderId="0" applyFont="0" applyFill="0" applyBorder="0" applyAlignment="0" applyProtection="0"/>
    <xf numFmtId="0" fontId="0" fillId="0" borderId="0">
      <alignment/>
      <protection/>
    </xf>
    <xf numFmtId="0" fontId="11" fillId="0" borderId="0">
      <alignment vertical="center"/>
      <protection/>
    </xf>
  </cellStyleXfs>
  <cellXfs count="144">
    <xf numFmtId="0" fontId="0" fillId="0" borderId="0" xfId="0" applyAlignment="1">
      <alignment vertical="center"/>
    </xf>
    <xf numFmtId="0" fontId="1" fillId="0" borderId="0" xfId="80" applyFont="1" applyFill="1" applyBorder="1" applyAlignment="1">
      <alignment/>
      <protection/>
    </xf>
    <xf numFmtId="0" fontId="1" fillId="0" borderId="0" xfId="80" applyFont="1" applyFill="1" applyBorder="1" applyAlignment="1">
      <alignment vertical="center"/>
      <protection/>
    </xf>
    <xf numFmtId="0" fontId="2" fillId="0" borderId="0" xfId="80" applyFont="1" applyFill="1" applyBorder="1" applyAlignment="1">
      <alignment horizontal="center" vertical="center"/>
      <protection/>
    </xf>
    <xf numFmtId="0" fontId="2" fillId="0" borderId="0" xfId="80" applyFont="1" applyFill="1" applyAlignment="1">
      <alignment horizontal="center" vertical="center"/>
      <protection/>
    </xf>
    <xf numFmtId="0" fontId="3" fillId="0" borderId="0" xfId="80" applyFont="1" applyFill="1" applyBorder="1" applyAlignment="1">
      <alignment/>
      <protection/>
    </xf>
    <xf numFmtId="0" fontId="4" fillId="0" borderId="0" xfId="0" applyFont="1" applyFill="1" applyBorder="1" applyAlignment="1" applyProtection="1">
      <alignment horizontal="left" vertical="center"/>
      <protection locked="0"/>
    </xf>
    <xf numFmtId="0" fontId="1" fillId="0" borderId="0" xfId="80" applyFont="1" applyFill="1" applyBorder="1" applyAlignment="1">
      <alignment horizontal="center"/>
      <protection/>
    </xf>
    <xf numFmtId="0" fontId="5" fillId="0" borderId="0" xfId="80" applyFont="1" applyFill="1" applyBorder="1" applyAlignment="1">
      <alignment horizontal="center" vertical="center"/>
      <protection/>
    </xf>
    <xf numFmtId="0" fontId="2" fillId="0" borderId="9" xfId="80" applyFont="1" applyFill="1" applyBorder="1" applyAlignment="1">
      <alignment horizontal="left" vertical="center"/>
      <protection/>
    </xf>
    <xf numFmtId="31" fontId="2" fillId="0" borderId="9" xfId="80" applyNumberFormat="1" applyFont="1" applyFill="1" applyBorder="1" applyAlignment="1">
      <alignment horizontal="center" vertical="center"/>
      <protection/>
    </xf>
    <xf numFmtId="0" fontId="6" fillId="0" borderId="0" xfId="0" applyFont="1" applyFill="1" applyAlignment="1" applyProtection="1">
      <alignment horizontal="right" vertical="center"/>
      <protection locked="0"/>
    </xf>
    <xf numFmtId="0" fontId="7" fillId="0" borderId="10" xfId="80" applyFont="1" applyFill="1" applyBorder="1" applyAlignment="1">
      <alignment horizontal="center" vertical="center"/>
      <protection/>
    </xf>
    <xf numFmtId="3" fontId="8" fillId="0" borderId="10" xfId="0" applyNumberFormat="1" applyFont="1" applyFill="1" applyBorder="1" applyAlignment="1" applyProtection="1">
      <alignment horizontal="center" vertical="center"/>
      <protection/>
    </xf>
    <xf numFmtId="0" fontId="7" fillId="0" borderId="10" xfId="80" applyFont="1" applyFill="1" applyBorder="1" applyAlignment="1">
      <alignment horizontal="center" vertical="center" wrapText="1"/>
      <protection/>
    </xf>
    <xf numFmtId="0" fontId="8" fillId="0" borderId="10" xfId="80" applyFont="1" applyFill="1" applyBorder="1" applyAlignment="1">
      <alignment horizontal="center" vertical="center"/>
      <protection/>
    </xf>
    <xf numFmtId="176" fontId="9" fillId="0" borderId="11" xfId="80" applyNumberFormat="1" applyFont="1" applyFill="1" applyBorder="1" applyAlignment="1">
      <alignment horizontal="right" vertical="center"/>
      <protection/>
    </xf>
    <xf numFmtId="0" fontId="8" fillId="0" borderId="10" xfId="80" applyFont="1" applyFill="1" applyBorder="1" applyAlignment="1">
      <alignment vertical="center"/>
      <protection/>
    </xf>
    <xf numFmtId="176" fontId="9" fillId="0" borderId="10" xfId="24" applyNumberFormat="1" applyFont="1" applyFill="1" applyBorder="1" applyAlignment="1" applyProtection="1">
      <alignment horizontal="right" vertical="center"/>
      <protection/>
    </xf>
    <xf numFmtId="0" fontId="10" fillId="0" borderId="10" xfId="80" applyFont="1" applyFill="1" applyBorder="1" applyAlignment="1">
      <alignment horizontal="center" vertical="center"/>
      <protection/>
    </xf>
    <xf numFmtId="0" fontId="11" fillId="0" borderId="10" xfId="0" applyFont="1" applyFill="1" applyBorder="1" applyAlignment="1">
      <alignment vertical="center" wrapText="1"/>
    </xf>
    <xf numFmtId="176" fontId="12" fillId="0" borderId="10" xfId="0" applyNumberFormat="1" applyFont="1" applyFill="1" applyBorder="1" applyAlignment="1">
      <alignment horizontal="right" vertical="center" wrapText="1"/>
    </xf>
    <xf numFmtId="176" fontId="10" fillId="0" borderId="10" xfId="24" applyNumberFormat="1" applyFont="1" applyFill="1" applyBorder="1" applyAlignment="1" applyProtection="1">
      <alignment horizontal="right" vertical="center"/>
      <protection/>
    </xf>
    <xf numFmtId="176" fontId="12" fillId="0" borderId="10" xfId="24" applyNumberFormat="1" applyFont="1" applyFill="1" applyBorder="1" applyAlignment="1">
      <alignment horizontal="right" vertical="center" wrapText="1"/>
    </xf>
    <xf numFmtId="0" fontId="6" fillId="0" borderId="10" xfId="68" applyFont="1" applyFill="1" applyBorder="1" applyAlignment="1">
      <alignment vertical="center" wrapText="1"/>
      <protection/>
    </xf>
    <xf numFmtId="0" fontId="6" fillId="0" borderId="12" xfId="68" applyFont="1" applyFill="1" applyBorder="1" applyAlignment="1">
      <alignment vertical="center" wrapText="1"/>
      <protection/>
    </xf>
    <xf numFmtId="3" fontId="6" fillId="0" borderId="12" xfId="68" applyNumberFormat="1" applyFont="1" applyFill="1" applyBorder="1" applyAlignment="1" applyProtection="1">
      <alignment vertical="center"/>
      <protection/>
    </xf>
    <xf numFmtId="0" fontId="8" fillId="0" borderId="11" xfId="80" applyFont="1" applyFill="1" applyBorder="1" applyAlignment="1">
      <alignment vertical="center"/>
      <protection/>
    </xf>
    <xf numFmtId="176" fontId="9" fillId="0" borderId="10" xfId="80" applyNumberFormat="1" applyFont="1" applyFill="1" applyBorder="1" applyAlignment="1">
      <alignment horizontal="right" vertical="center"/>
      <protection/>
    </xf>
    <xf numFmtId="176" fontId="10" fillId="0" borderId="10" xfId="80" applyNumberFormat="1" applyFont="1" applyFill="1" applyBorder="1" applyAlignment="1">
      <alignment horizontal="right" vertical="center"/>
      <protection/>
    </xf>
    <xf numFmtId="3" fontId="8" fillId="0" borderId="12" xfId="68" applyNumberFormat="1" applyFont="1" applyFill="1" applyBorder="1" applyAlignment="1" applyProtection="1">
      <alignment horizontal="center" vertical="center"/>
      <protection/>
    </xf>
    <xf numFmtId="3" fontId="8" fillId="0" borderId="12" xfId="68" applyNumberFormat="1" applyFont="1" applyFill="1" applyBorder="1" applyAlignment="1" applyProtection="1">
      <alignment vertical="center"/>
      <protection/>
    </xf>
    <xf numFmtId="3" fontId="6" fillId="0" borderId="12" xfId="68" applyNumberFormat="1" applyFont="1" applyFill="1" applyBorder="1" applyAlignment="1" applyProtection="1">
      <alignment vertical="center"/>
      <protection/>
    </xf>
    <xf numFmtId="0" fontId="8" fillId="0" borderId="10" xfId="80" applyFont="1" applyFill="1" applyBorder="1" applyAlignment="1">
      <alignment horizontal="center" vertical="center"/>
      <protection/>
    </xf>
    <xf numFmtId="176" fontId="9" fillId="0" borderId="10" xfId="80" applyNumberFormat="1" applyFont="1" applyFill="1" applyBorder="1" applyAlignment="1">
      <alignment horizontal="right" vertical="center"/>
      <protection/>
    </xf>
    <xf numFmtId="0" fontId="2" fillId="0" borderId="0" xfId="68" applyFont="1" applyFill="1" applyAlignment="1">
      <alignment vertical="center"/>
      <protection/>
    </xf>
    <xf numFmtId="0" fontId="1" fillId="0" borderId="0" xfId="68" applyFont="1" applyFill="1" applyAlignment="1">
      <alignment/>
      <protection/>
    </xf>
    <xf numFmtId="0" fontId="3" fillId="0" borderId="0" xfId="68" applyFont="1" applyFill="1" applyAlignment="1">
      <alignment/>
      <protection/>
    </xf>
    <xf numFmtId="0" fontId="13" fillId="0" borderId="0" xfId="68" applyFont="1" applyFill="1" applyAlignment="1">
      <alignment/>
      <protection/>
    </xf>
    <xf numFmtId="3" fontId="5" fillId="0" borderId="0" xfId="68" applyNumberFormat="1" applyFont="1" applyFill="1" applyAlignment="1" applyProtection="1">
      <alignment horizontal="center" vertical="center"/>
      <protection/>
    </xf>
    <xf numFmtId="3" fontId="2" fillId="0" borderId="0" xfId="68" applyNumberFormat="1" applyFont="1" applyFill="1" applyAlignment="1" applyProtection="1">
      <alignment vertical="center"/>
      <protection/>
    </xf>
    <xf numFmtId="3" fontId="8" fillId="0" borderId="10" xfId="68" applyNumberFormat="1" applyFont="1" applyFill="1" applyBorder="1" applyAlignment="1" applyProtection="1">
      <alignment horizontal="center" vertical="center"/>
      <protection/>
    </xf>
    <xf numFmtId="3" fontId="6" fillId="0" borderId="12" xfId="68" applyNumberFormat="1" applyFont="1" applyFill="1" applyBorder="1" applyAlignment="1" applyProtection="1">
      <alignment horizontal="left" vertical="center" wrapText="1"/>
      <protection/>
    </xf>
    <xf numFmtId="3" fontId="10" fillId="0" borderId="10" xfId="68" applyNumberFormat="1" applyFont="1" applyFill="1" applyBorder="1" applyAlignment="1" applyProtection="1">
      <alignment vertical="center"/>
      <protection/>
    </xf>
    <xf numFmtId="0" fontId="10" fillId="0" borderId="10" xfId="68" applyNumberFormat="1" applyFont="1" applyFill="1" applyBorder="1" applyAlignment="1" applyProtection="1">
      <alignment vertical="center"/>
      <protection/>
    </xf>
    <xf numFmtId="3" fontId="6" fillId="0" borderId="12" xfId="68" applyNumberFormat="1" applyFont="1" applyFill="1" applyBorder="1" applyAlignment="1" applyProtection="1">
      <alignment vertical="center" wrapText="1"/>
      <protection/>
    </xf>
    <xf numFmtId="176" fontId="10" fillId="0" borderId="10" xfId="78" applyNumberFormat="1" applyFont="1" applyFill="1" applyBorder="1" applyAlignment="1">
      <alignment vertical="center"/>
    </xf>
    <xf numFmtId="177" fontId="9" fillId="0" borderId="10" xfId="78" applyNumberFormat="1" applyFont="1" applyFill="1" applyBorder="1" applyAlignment="1">
      <alignment vertical="center"/>
    </xf>
    <xf numFmtId="176" fontId="9" fillId="0" borderId="10" xfId="78" applyNumberFormat="1" applyFont="1" applyFill="1" applyBorder="1" applyAlignment="1">
      <alignment vertical="center"/>
    </xf>
    <xf numFmtId="0" fontId="14" fillId="0" borderId="0" xfId="0" applyFont="1" applyFill="1" applyAlignment="1">
      <alignment/>
    </xf>
    <xf numFmtId="3" fontId="0" fillId="0" borderId="0" xfId="68" applyNumberFormat="1" applyFont="1" applyFill="1" applyAlignment="1" applyProtection="1">
      <alignment/>
      <protection/>
    </xf>
    <xf numFmtId="3" fontId="8" fillId="0" borderId="13" xfId="68"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left" vertical="center"/>
      <protection/>
    </xf>
    <xf numFmtId="176" fontId="9" fillId="0" borderId="10" xfId="0" applyNumberFormat="1" applyFont="1" applyFill="1" applyBorder="1" applyAlignment="1" applyProtection="1">
      <alignment horizontal="right" vertical="center"/>
      <protection/>
    </xf>
    <xf numFmtId="3" fontId="6" fillId="0" borderId="10" xfId="72" applyNumberFormat="1" applyFont="1" applyFill="1" applyBorder="1" applyAlignment="1" applyProtection="1">
      <alignment vertical="center" wrapText="1"/>
      <protection/>
    </xf>
    <xf numFmtId="176" fontId="10" fillId="0" borderId="10" xfId="68" applyNumberFormat="1" applyFont="1" applyFill="1" applyBorder="1" applyAlignment="1" applyProtection="1">
      <alignment horizontal="right" vertical="center"/>
      <protection/>
    </xf>
    <xf numFmtId="176" fontId="10" fillId="0" borderId="10" xfId="68" applyNumberFormat="1" applyFont="1" applyFill="1" applyBorder="1" applyAlignment="1" applyProtection="1">
      <alignment horizontal="right" vertical="center" wrapText="1"/>
      <protection/>
    </xf>
    <xf numFmtId="3" fontId="6" fillId="0" borderId="10" xfId="68" applyNumberFormat="1" applyFont="1" applyFill="1" applyBorder="1" applyAlignment="1" applyProtection="1">
      <alignment vertical="center"/>
      <protection/>
    </xf>
    <xf numFmtId="176" fontId="9" fillId="0" borderId="10" xfId="68"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vertical="center"/>
      <protection/>
    </xf>
    <xf numFmtId="176" fontId="10" fillId="0" borderId="10" xfId="0" applyNumberFormat="1" applyFont="1" applyFill="1" applyBorder="1" applyAlignment="1" applyProtection="1">
      <alignment horizontal="right" vertical="center"/>
      <protection/>
    </xf>
    <xf numFmtId="176" fontId="10" fillId="0" borderId="10" xfId="0" applyNumberFormat="1" applyFont="1" applyFill="1" applyBorder="1" applyAlignment="1" applyProtection="1">
      <alignment horizontal="right"/>
      <protection/>
    </xf>
    <xf numFmtId="0" fontId="2" fillId="0" borderId="0" xfId="79" applyFont="1" applyFill="1" applyBorder="1" applyAlignment="1">
      <alignment vertical="center"/>
      <protection/>
    </xf>
    <xf numFmtId="0" fontId="15" fillId="0" borderId="0" xfId="79" applyFont="1" applyFill="1" applyBorder="1" applyAlignment="1">
      <alignment vertical="center"/>
      <protection/>
    </xf>
    <xf numFmtId="0" fontId="3" fillId="0" borderId="0" xfId="79" applyFont="1" applyFill="1" applyBorder="1" applyAlignment="1">
      <alignment vertical="center"/>
      <protection/>
    </xf>
    <xf numFmtId="0" fontId="16" fillId="0" borderId="0" xfId="79" applyFont="1" applyFill="1" applyBorder="1" applyAlignment="1">
      <alignment vertical="center" wrapText="1"/>
      <protection/>
    </xf>
    <xf numFmtId="0" fontId="16" fillId="0" borderId="0" xfId="79" applyFont="1" applyFill="1" applyAlignment="1">
      <alignment vertical="center" wrapText="1"/>
      <protection/>
    </xf>
    <xf numFmtId="0" fontId="0" fillId="0" borderId="0" xfId="79" applyFont="1" applyFill="1" applyBorder="1" applyAlignment="1">
      <alignment vertical="center" wrapText="1"/>
      <protection/>
    </xf>
    <xf numFmtId="0" fontId="0" fillId="0" borderId="0" xfId="79" applyFont="1" applyFill="1" applyAlignment="1">
      <alignment vertical="center" wrapText="1"/>
      <protection/>
    </xf>
    <xf numFmtId="0" fontId="0" fillId="0" borderId="0" xfId="79" applyFont="1" applyFill="1" applyBorder="1" applyAlignment="1">
      <alignment/>
      <protection/>
    </xf>
    <xf numFmtId="0" fontId="1" fillId="0" borderId="0" xfId="79" applyFont="1" applyFill="1" applyBorder="1" applyAlignment="1">
      <alignment/>
      <protection/>
    </xf>
    <xf numFmtId="0" fontId="1" fillId="0" borderId="0" xfId="79" applyFont="1" applyFill="1" applyAlignment="1">
      <alignment/>
      <protection/>
    </xf>
    <xf numFmtId="0" fontId="1" fillId="0" borderId="0" xfId="79" applyNumberFormat="1" applyFont="1" applyFill="1" applyBorder="1" applyAlignment="1">
      <alignment/>
      <protection/>
    </xf>
    <xf numFmtId="0" fontId="1" fillId="0" borderId="0" xfId="79" applyNumberFormat="1" applyFont="1" applyFill="1" applyAlignment="1">
      <alignment/>
      <protection/>
    </xf>
    <xf numFmtId="0" fontId="5" fillId="0" borderId="0" xfId="79" applyFont="1" applyFill="1" applyBorder="1" applyAlignment="1">
      <alignment horizontal="center" vertical="center"/>
      <protection/>
    </xf>
    <xf numFmtId="0" fontId="5" fillId="0" borderId="0" xfId="79" applyNumberFormat="1" applyFont="1" applyFill="1" applyBorder="1" applyAlignment="1">
      <alignment vertical="center"/>
      <protection/>
    </xf>
    <xf numFmtId="0" fontId="5" fillId="0" borderId="0" xfId="79" applyFont="1" applyFill="1" applyBorder="1" applyAlignment="1">
      <alignment vertical="center"/>
      <protection/>
    </xf>
    <xf numFmtId="0" fontId="17" fillId="0" borderId="0" xfId="79" applyFont="1" applyFill="1" applyBorder="1" applyAlignment="1">
      <alignment vertical="center"/>
      <protection/>
    </xf>
    <xf numFmtId="0" fontId="2" fillId="0" borderId="0" xfId="79" applyFont="1" applyFill="1" applyBorder="1" applyAlignment="1">
      <alignment horizontal="left" vertical="center"/>
      <protection/>
    </xf>
    <xf numFmtId="0" fontId="1" fillId="0" borderId="0" xfId="79" applyNumberFormat="1" applyFont="1" applyFill="1" applyBorder="1" applyAlignment="1">
      <alignment vertical="center"/>
      <protection/>
    </xf>
    <xf numFmtId="0" fontId="1" fillId="0" borderId="0" xfId="79" applyFont="1" applyFill="1" applyBorder="1" applyAlignment="1">
      <alignment vertical="center"/>
      <protection/>
    </xf>
    <xf numFmtId="0" fontId="18" fillId="0" borderId="10" xfId="79" applyFont="1" applyFill="1" applyBorder="1" applyAlignment="1">
      <alignment horizontal="center" vertical="center" wrapText="1"/>
      <protection/>
    </xf>
    <xf numFmtId="0" fontId="18" fillId="0" borderId="10" xfId="80" applyFont="1" applyFill="1" applyBorder="1" applyAlignment="1">
      <alignment horizontal="center" vertical="center"/>
      <protection/>
    </xf>
    <xf numFmtId="3" fontId="18" fillId="0" borderId="10" xfId="0" applyNumberFormat="1" applyFont="1" applyFill="1" applyBorder="1" applyAlignment="1" applyProtection="1">
      <alignment horizontal="center" vertical="center"/>
      <protection/>
    </xf>
    <xf numFmtId="0" fontId="18" fillId="0" borderId="10" xfId="80" applyFont="1" applyFill="1" applyBorder="1" applyAlignment="1">
      <alignment horizontal="center" vertical="center" wrapText="1"/>
      <protection/>
    </xf>
    <xf numFmtId="0" fontId="18" fillId="0" borderId="10" xfId="79" applyFont="1" applyFill="1" applyBorder="1" applyAlignment="1">
      <alignment horizontal="left" vertical="center" wrapText="1"/>
      <protection/>
    </xf>
    <xf numFmtId="176" fontId="19" fillId="0" borderId="10" xfId="79" applyNumberFormat="1" applyFont="1" applyFill="1" applyBorder="1" applyAlignment="1">
      <alignment horizontal="right" vertical="center" wrapText="1"/>
      <protection/>
    </xf>
    <xf numFmtId="0" fontId="2" fillId="0" borderId="10" xfId="79" applyFont="1" applyFill="1" applyBorder="1" applyAlignment="1">
      <alignment horizontal="left" vertical="center" wrapText="1"/>
      <protection/>
    </xf>
    <xf numFmtId="176" fontId="20" fillId="0" borderId="10" xfId="79" applyNumberFormat="1" applyFont="1" applyFill="1" applyBorder="1" applyAlignment="1">
      <alignment horizontal="right" vertical="center" wrapText="1"/>
      <protection/>
    </xf>
    <xf numFmtId="0" fontId="2" fillId="0" borderId="10" xfId="16" applyFont="1" applyFill="1" applyBorder="1" applyAlignment="1">
      <alignment vertical="center" wrapText="1"/>
      <protection/>
    </xf>
    <xf numFmtId="0" fontId="2" fillId="0" borderId="0" xfId="79" applyFont="1" applyFill="1" applyBorder="1" applyAlignment="1">
      <alignment horizontal="left" vertical="center" wrapText="1"/>
      <protection/>
    </xf>
    <xf numFmtId="0" fontId="0" fillId="0" borderId="0" xfId="79" applyFont="1" applyFill="1" applyBorder="1" applyAlignment="1">
      <alignment vertical="center" wrapText="1"/>
      <protection/>
    </xf>
    <xf numFmtId="0" fontId="0" fillId="0" borderId="0" xfId="79" applyNumberFormat="1" applyFont="1" applyFill="1" applyBorder="1" applyAlignment="1">
      <alignment vertical="center" wrapText="1"/>
      <protection/>
    </xf>
    <xf numFmtId="0" fontId="0" fillId="0" borderId="0" xfId="79" applyNumberFormat="1" applyFont="1" applyFill="1" applyAlignment="1">
      <alignment vertical="center" wrapText="1"/>
      <protection/>
    </xf>
    <xf numFmtId="0" fontId="0" fillId="0" borderId="0" xfId="79" applyFont="1" applyFill="1" applyAlignment="1">
      <alignment/>
      <protection/>
    </xf>
    <xf numFmtId="0" fontId="0" fillId="0" borderId="0" xfId="79" applyNumberFormat="1" applyFont="1" applyFill="1" applyBorder="1" applyAlignment="1">
      <alignment/>
      <protection/>
    </xf>
    <xf numFmtId="0" fontId="0" fillId="0" borderId="0" xfId="79" applyNumberFormat="1" applyFont="1" applyFill="1" applyAlignment="1">
      <alignment/>
      <protection/>
    </xf>
    <xf numFmtId="0" fontId="16" fillId="0" borderId="0" xfId="68" applyFont="1" applyFill="1" applyAlignment="1" applyProtection="1">
      <alignment vertical="center"/>
      <protection locked="0"/>
    </xf>
    <xf numFmtId="0" fontId="2" fillId="0" borderId="0" xfId="68" applyFont="1" applyFill="1" applyAlignment="1" applyProtection="1">
      <alignment vertical="center"/>
      <protection locked="0"/>
    </xf>
    <xf numFmtId="0" fontId="2" fillId="0" borderId="0" xfId="68" applyFont="1" applyFill="1" applyAlignment="1" applyProtection="1">
      <alignment horizontal="right" vertical="center"/>
      <protection locked="0"/>
    </xf>
    <xf numFmtId="0" fontId="5" fillId="0" borderId="0" xfId="0" applyFont="1" applyFill="1" applyAlignment="1">
      <alignment horizontal="center" vertical="center"/>
    </xf>
    <xf numFmtId="0" fontId="6" fillId="0" borderId="0" xfId="68" applyFont="1" applyFill="1" applyAlignment="1" applyProtection="1">
      <alignment horizontal="left" vertical="center"/>
      <protection locked="0"/>
    </xf>
    <xf numFmtId="0" fontId="6" fillId="0" borderId="0" xfId="68" applyFont="1" applyFill="1" applyAlignment="1" applyProtection="1">
      <alignment horizontal="right" vertical="center"/>
      <protection locked="0"/>
    </xf>
    <xf numFmtId="0" fontId="8" fillId="0" borderId="13"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42"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wrapText="1"/>
      <protection locked="0"/>
    </xf>
    <xf numFmtId="0" fontId="6" fillId="0" borderId="10" xfId="68" applyFont="1" applyFill="1" applyBorder="1" applyAlignment="1" applyProtection="1">
      <alignment vertical="center"/>
      <protection locked="0"/>
    </xf>
    <xf numFmtId="177" fontId="10" fillId="0" borderId="10" xfId="78" applyNumberFormat="1" applyFont="1" applyFill="1" applyBorder="1" applyAlignment="1" applyProtection="1">
      <alignment horizontal="right" vertical="center"/>
      <protection/>
    </xf>
    <xf numFmtId="3" fontId="10" fillId="0" borderId="10" xfId="78" applyNumberFormat="1" applyFont="1" applyFill="1" applyBorder="1" applyAlignment="1" applyProtection="1">
      <alignment horizontal="right" vertical="center"/>
      <protection/>
    </xf>
    <xf numFmtId="177" fontId="10" fillId="0" borderId="10" xfId="78" applyNumberFormat="1" applyFont="1" applyFill="1" applyBorder="1" applyAlignment="1" applyProtection="1">
      <alignment vertical="center"/>
      <protection/>
    </xf>
    <xf numFmtId="0" fontId="6" fillId="0" borderId="10" xfId="74"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xf>
    <xf numFmtId="3" fontId="10" fillId="0" borderId="10" xfId="78" applyNumberFormat="1" applyFont="1" applyFill="1" applyBorder="1" applyAlignment="1" applyProtection="1">
      <alignment vertical="center"/>
      <protection locked="0"/>
    </xf>
    <xf numFmtId="0" fontId="10" fillId="0" borderId="10" xfId="0" applyNumberFormat="1" applyFont="1" applyFill="1" applyBorder="1" applyAlignment="1" applyProtection="1">
      <alignment vertical="center"/>
      <protection/>
    </xf>
    <xf numFmtId="41" fontId="20" fillId="0" borderId="10" xfId="0" applyNumberFormat="1" applyFont="1" applyFill="1" applyBorder="1" applyAlignment="1" applyProtection="1">
      <alignment vertical="center"/>
      <protection/>
    </xf>
    <xf numFmtId="41" fontId="10" fillId="0" borderId="10" xfId="0" applyNumberFormat="1" applyFont="1" applyFill="1" applyBorder="1" applyAlignment="1" applyProtection="1">
      <alignment vertical="center"/>
      <protection/>
    </xf>
    <xf numFmtId="176" fontId="22" fillId="0" borderId="10" xfId="79" applyNumberFormat="1" applyFont="1" applyFill="1" applyBorder="1" applyAlignment="1" applyProtection="1">
      <alignment horizontal="right" vertical="center"/>
      <protection/>
    </xf>
    <xf numFmtId="41" fontId="10" fillId="0" borderId="10" xfId="79" applyNumberFormat="1" applyFont="1" applyFill="1" applyBorder="1" applyAlignment="1" applyProtection="1">
      <alignment horizontal="right" vertical="center"/>
      <protection/>
    </xf>
    <xf numFmtId="0" fontId="6" fillId="0" borderId="10" xfId="74" applyFont="1" applyFill="1" applyBorder="1" applyAlignment="1">
      <alignment vertical="center"/>
      <protection/>
    </xf>
    <xf numFmtId="177" fontId="10" fillId="0" borderId="10" xfId="78" applyNumberFormat="1" applyFont="1" applyFill="1" applyBorder="1" applyAlignment="1" applyProtection="1">
      <alignment vertical="center"/>
      <protection locked="0"/>
    </xf>
    <xf numFmtId="176" fontId="22" fillId="0" borderId="10" xfId="77" applyNumberFormat="1" applyFont="1" applyFill="1" applyBorder="1" applyAlignment="1" applyProtection="1">
      <alignment horizontal="right" vertical="center"/>
      <protection/>
    </xf>
    <xf numFmtId="41" fontId="22" fillId="0" borderId="10" xfId="77" applyNumberFormat="1" applyFont="1" applyFill="1" applyBorder="1" applyAlignment="1" applyProtection="1">
      <alignment horizontal="right" vertical="center"/>
      <protection/>
    </xf>
    <xf numFmtId="0" fontId="6" fillId="0" borderId="10" xfId="68" applyFont="1" applyFill="1" applyBorder="1" applyAlignment="1" applyProtection="1">
      <alignment vertical="center" wrapText="1"/>
      <protection locked="0"/>
    </xf>
    <xf numFmtId="1" fontId="6" fillId="0" borderId="10" xfId="48" applyNumberFormat="1" applyFont="1" applyFill="1" applyBorder="1" applyAlignment="1">
      <alignment vertical="center"/>
      <protection/>
    </xf>
    <xf numFmtId="0" fontId="8" fillId="0" borderId="10" xfId="68" applyFont="1" applyFill="1" applyBorder="1" applyAlignment="1" applyProtection="1">
      <alignment vertical="center"/>
      <protection locked="0"/>
    </xf>
    <xf numFmtId="177" fontId="9" fillId="0" borderId="10" xfId="78" applyNumberFormat="1" applyFont="1" applyFill="1" applyBorder="1" applyAlignment="1" applyProtection="1">
      <alignment vertical="center"/>
      <protection locked="0"/>
    </xf>
    <xf numFmtId="177" fontId="9" fillId="0" borderId="10" xfId="78" applyNumberFormat="1" applyFont="1" applyFill="1" applyBorder="1" applyAlignment="1" applyProtection="1">
      <alignment vertical="center"/>
      <protection/>
    </xf>
    <xf numFmtId="3" fontId="9" fillId="0" borderId="10" xfId="78" applyNumberFormat="1" applyFont="1" applyFill="1" applyBorder="1" applyAlignment="1" applyProtection="1">
      <alignment vertical="center"/>
      <protection locked="0"/>
    </xf>
    <xf numFmtId="1" fontId="8" fillId="0" borderId="10" xfId="68" applyNumberFormat="1" applyFont="1" applyFill="1" applyBorder="1" applyAlignment="1" applyProtection="1">
      <alignment vertical="center"/>
      <protection locked="0"/>
    </xf>
    <xf numFmtId="0" fontId="10" fillId="0" borderId="10" xfId="68" applyFont="1" applyFill="1" applyBorder="1" applyAlignment="1" applyProtection="1">
      <alignment horizontal="left" vertical="center"/>
      <protection locked="0"/>
    </xf>
    <xf numFmtId="0" fontId="6" fillId="0" borderId="10" xfId="68" applyFont="1" applyFill="1" applyBorder="1" applyAlignment="1" applyProtection="1">
      <alignment horizontal="left" vertical="center"/>
      <protection locked="0"/>
    </xf>
    <xf numFmtId="1" fontId="6" fillId="0" borderId="10" xfId="68" applyNumberFormat="1" applyFont="1" applyFill="1" applyBorder="1" applyAlignment="1" applyProtection="1">
      <alignment vertical="center"/>
      <protection locked="0"/>
    </xf>
    <xf numFmtId="1" fontId="6" fillId="0" borderId="10" xfId="68" applyNumberFormat="1" applyFont="1" applyFill="1" applyBorder="1" applyAlignment="1" applyProtection="1">
      <alignment horizontal="left" vertical="center"/>
      <protection locked="0"/>
    </xf>
    <xf numFmtId="1" fontId="6" fillId="0" borderId="10" xfId="68" applyNumberFormat="1" applyFont="1" applyFill="1" applyBorder="1" applyAlignment="1" applyProtection="1">
      <alignment vertical="center" wrapText="1"/>
      <protection locked="0"/>
    </xf>
    <xf numFmtId="0" fontId="8" fillId="0" borderId="10" xfId="68" applyFont="1" applyFill="1" applyBorder="1" applyAlignment="1" applyProtection="1">
      <alignment horizontal="center" vertical="center"/>
      <protection locked="0"/>
    </xf>
    <xf numFmtId="3" fontId="9" fillId="0" borderId="10" xfId="78" applyNumberFormat="1" applyFont="1" applyFill="1" applyBorder="1" applyAlignment="1" applyProtection="1">
      <alignment vertical="center"/>
      <protection/>
    </xf>
    <xf numFmtId="0" fontId="23" fillId="0" borderId="0" xfId="68" applyFont="1" applyFill="1" applyAlignment="1" applyProtection="1">
      <alignment vertical="center"/>
      <protection locked="0"/>
    </xf>
    <xf numFmtId="0" fontId="8" fillId="0" borderId="0" xfId="68" applyFont="1" applyFill="1" applyAlignment="1" applyProtection="1">
      <alignment vertical="center"/>
      <protection locked="0"/>
    </xf>
    <xf numFmtId="0" fontId="8" fillId="0" borderId="0" xfId="68" applyFont="1" applyFill="1" applyAlignment="1" applyProtection="1">
      <alignment horizontal="center" vertical="center"/>
      <protection locked="0"/>
    </xf>
    <xf numFmtId="0" fontId="0" fillId="0" borderId="0" xfId="68" applyFont="1" applyFill="1" applyAlignment="1" applyProtection="1">
      <alignment vertical="center"/>
      <protection locked="0"/>
    </xf>
    <xf numFmtId="0" fontId="3" fillId="0" borderId="0" xfId="0" applyFont="1" applyFill="1" applyAlignment="1">
      <alignment vertical="center"/>
    </xf>
    <xf numFmtId="0" fontId="24" fillId="0" borderId="0" xfId="68" applyFont="1" applyFill="1" applyAlignment="1" applyProtection="1">
      <alignment vertical="center"/>
      <protection locked="0"/>
    </xf>
  </cellXfs>
  <cellStyles count="67">
    <cellStyle name="Normal" xfId="0"/>
    <cellStyle name="Currency [0]" xfId="15"/>
    <cellStyle name="常规_Sheet3_阳江高新区2019年行政事业单位一般公共预算调整费安排表_2" xfId="16"/>
    <cellStyle name="Currency" xfId="17"/>
    <cellStyle name="常规 2 2 4"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千位分隔 9" xfId="30"/>
    <cellStyle name="60% - 强调文字颜色 2" xfId="31"/>
    <cellStyle name="标题 4" xfId="32"/>
    <cellStyle name="警告文本" xfId="33"/>
    <cellStyle name="千位分隔 10" xfId="34"/>
    <cellStyle name="标题" xfId="35"/>
    <cellStyle name="解释性文本" xfId="36"/>
    <cellStyle name="千位分隔 6" xfId="37"/>
    <cellStyle name="标题 1" xfId="38"/>
    <cellStyle name="标题 2" xfId="39"/>
    <cellStyle name="千位分隔 8" xfId="40"/>
    <cellStyle name="60% - 强调文字颜色 1" xfId="41"/>
    <cellStyle name="标题 3" xfId="42"/>
    <cellStyle name="60% - 强调文字颜色 4" xfId="43"/>
    <cellStyle name="输出" xfId="44"/>
    <cellStyle name="计算" xfId="45"/>
    <cellStyle name="检查单元格" xfId="46"/>
    <cellStyle name="链接单元格" xfId="47"/>
    <cellStyle name="常规_内0314阳江江城" xfId="48"/>
    <cellStyle name="20% - 强调文字颜色 6" xfId="49"/>
    <cellStyle name="强调文字颜色 2"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14" xfId="71"/>
    <cellStyle name="常规 10 2 2" xfId="72"/>
    <cellStyle name="千位分隔 2" xfId="73"/>
    <cellStyle name="常规 4" xfId="74"/>
    <cellStyle name="常规 13" xfId="75"/>
    <cellStyle name="常规_内0314阳江江城 2" xfId="76"/>
    <cellStyle name="常规 3" xfId="77"/>
    <cellStyle name="千位分隔 2 3" xfId="78"/>
    <cellStyle name="常规 2" xfId="79"/>
    <cellStyle name="常规 7"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016;&#27589;&#35946;&#25991;&#20214;\&#39044;&#31639;&#35843;&#25972;\2018&#24180;&#39044;&#31639;&#35843;&#25972;\&#33609;&#26696;&#32456;&#31295;\2013\&#22478;&#24314;&#21475;&#35745;&#21010;2013.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016;&#27589;&#35946;&#25991;&#20214;\&#39044;&#31639;&#35843;&#25972;\2018&#24180;&#39044;&#31639;&#35843;&#25972;\&#39044;&#31639;&#35843;&#25972;&#34920;&#26684;\&#28023;&#38517;&#39640;&#26032;\2018&#24180;&#39044;&#31639;&#35843;&#25972;&#65288;&#23450;&#31295;&#65289;11.13&#19979;&#21320;\2018&#24180;&#39044;&#31639;&#35843;&#25972;&#65288;&#23450;&#31295;&#65289;11.13\&#22269;&#24211;\2016&#24180;7&#26376;&#21306;&#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016;&#27589;&#35946;&#25991;&#20214;\&#39044;&#31639;&#35843;&#25972;\2019&#24180;&#39044;&#31639;&#35843;&#25972;\2013\&#22478;&#24314;&#21475;&#35745;&#21010;2013.3.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21016;&#27589;&#35946;&#25991;&#20214;\&#39044;&#31639;&#35843;&#25972;\2018&#24180;&#39044;&#31639;&#35843;&#25972;\&#33609;&#26696;&#32456;&#31295;\2013\&#22478;&#24314;&#21475;&#35745;&#21010;2013.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21016;&#27589;&#35946;&#25991;&#20214;\&#39044;&#31639;&#35843;&#25972;\2019&#24180;&#39044;&#31639;&#35843;&#25972;\2013\&#22478;&#24314;&#21475;&#35745;&#21010;2013.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21016;&#27589;&#35946;&#25991;&#20214;\&#39044;&#31639;&#35843;&#25972;\2018&#24180;&#39044;&#31639;&#35843;&#25972;\&#39044;&#31639;&#35843;&#25972;&#34920;&#26684;\&#28023;&#38517;&#39640;&#26032;\2018&#24180;&#39044;&#31639;&#35843;&#25972;&#65288;&#23450;&#31295;&#65289;11.13&#19979;&#21320;\2018&#24180;&#39044;&#31639;&#35843;&#25972;&#65288;&#23450;&#31295;&#65289;11.13\&#22269;&#24211;\2016&#24180;7&#26376;&#21306;&#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refersTo="#REF!"/>
      <definedName name="Prix_SMC" sheetId="1" refersTo="#REF!"/>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收入"/>
      <sheetName val="支出"/>
      <sheetName val="2016年"/>
      <sheetName val="2015年"/>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refersTo="#REF!"/>
      <definedName name="Prix_SMC" sheetId="1"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refersTo="#REF!"/>
      <definedName name="Prix_SMC" sheetId="1" refersTo="#REF!"/>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cro1"/>
      <sheetName val="封面"/>
      <sheetName val="说明"/>
      <sheetName val="目录（页码尚需修改）"/>
      <sheetName val="规划类"/>
      <sheetName val="城乡类"/>
      <sheetName val="住保类"/>
      <sheetName val="环保类"/>
      <sheetName val="代建类"/>
      <sheetName val="三旧类"/>
      <sheetName val="人防类"/>
      <sheetName val="国土重大项目"/>
      <sheetName val="供地类"/>
      <sheetName val="征地类"/>
      <sheetName val="市政类汇总 "/>
      <sheetName val="表一完工"/>
      <sheetName val="表二在建 "/>
      <sheetName val="表三2012年批准2013年实施项目 "/>
      <sheetName val="表四2013年计划实施项目 "/>
      <sheetName val="表五2013年实施项目征地、拆迁资金计划安排表 "/>
    </sheetNames>
    <definedNames>
      <definedName name="Module.Prix_SMC" sheetId="1" refersTo="#REF!"/>
      <definedName name="Prix_SMC" sheetId="1" refersTo="#REF!"/>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收入"/>
      <sheetName val="支出"/>
      <sheetName val="2016年"/>
      <sheetName val="2015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7"/>
  <sheetViews>
    <sheetView showZeros="0" tabSelected="1" workbookViewId="0" topLeftCell="A1">
      <selection activeCell="F19" sqref="F19"/>
    </sheetView>
  </sheetViews>
  <sheetFormatPr defaultColWidth="11.00390625" defaultRowHeight="14.25"/>
  <cols>
    <col min="1" max="1" width="27.00390625" style="97" customWidth="1"/>
    <col min="2" max="4" width="13.625" style="97" customWidth="1"/>
    <col min="5" max="5" width="29.50390625" style="97" customWidth="1"/>
    <col min="6" max="8" width="13.625" style="97" customWidth="1"/>
    <col min="9" max="16384" width="11.00390625" style="97" customWidth="1"/>
  </cols>
  <sheetData>
    <row r="1" spans="1:253" s="97" customFormat="1" ht="18.75">
      <c r="A1" s="6" t="s">
        <v>0</v>
      </c>
      <c r="B1" s="98"/>
      <c r="C1" s="98"/>
      <c r="D1" s="98"/>
      <c r="E1" s="99"/>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row>
    <row r="2" spans="1:253" s="97" customFormat="1" ht="24">
      <c r="A2" s="100" t="s">
        <v>1</v>
      </c>
      <c r="B2" s="100"/>
      <c r="C2" s="100"/>
      <c r="D2" s="100"/>
      <c r="E2" s="100"/>
      <c r="F2" s="100"/>
      <c r="G2" s="100"/>
      <c r="H2" s="100"/>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row>
    <row r="3" spans="1:8" s="97" customFormat="1" ht="21" customHeight="1">
      <c r="A3" s="101"/>
      <c r="B3" s="101"/>
      <c r="C3" s="101"/>
      <c r="D3" s="101"/>
      <c r="E3" s="102" t="s">
        <v>2</v>
      </c>
      <c r="F3" s="102"/>
      <c r="G3" s="102"/>
      <c r="H3" s="102"/>
    </row>
    <row r="4" spans="1:253" s="97" customFormat="1" ht="21" customHeight="1">
      <c r="A4" s="103" t="s">
        <v>3</v>
      </c>
      <c r="B4" s="104" t="s">
        <v>4</v>
      </c>
      <c r="C4" s="104" t="s">
        <v>5</v>
      </c>
      <c r="D4" s="104"/>
      <c r="E4" s="105" t="s">
        <v>6</v>
      </c>
      <c r="F4" s="104" t="s">
        <v>4</v>
      </c>
      <c r="G4" s="104" t="s">
        <v>5</v>
      </c>
      <c r="H4" s="104"/>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row>
    <row r="5" spans="1:253" s="97" customFormat="1" ht="21" customHeight="1">
      <c r="A5" s="106"/>
      <c r="B5" s="104"/>
      <c r="C5" s="104" t="s">
        <v>7</v>
      </c>
      <c r="D5" s="104" t="s">
        <v>8</v>
      </c>
      <c r="E5" s="107"/>
      <c r="F5" s="104"/>
      <c r="G5" s="104" t="s">
        <v>7</v>
      </c>
      <c r="H5" s="104" t="s">
        <v>8</v>
      </c>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row>
    <row r="6" spans="1:253" s="97" customFormat="1" ht="24.75" customHeight="1">
      <c r="A6" s="108" t="s">
        <v>9</v>
      </c>
      <c r="B6" s="109">
        <f>SUM(B7:B20)</f>
        <v>47604</v>
      </c>
      <c r="C6" s="110">
        <f>SUM(C7:C20)</f>
        <v>-3794</v>
      </c>
      <c r="D6" s="111">
        <f>SUM(D7:D20)</f>
        <v>43810</v>
      </c>
      <c r="E6" s="112" t="s">
        <v>10</v>
      </c>
      <c r="F6" s="109">
        <v>11434</v>
      </c>
      <c r="G6" s="110">
        <f aca="true" t="shared" si="0" ref="G6:G27">H6-F6</f>
        <v>769</v>
      </c>
      <c r="H6" s="111">
        <v>12203</v>
      </c>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row>
    <row r="7" spans="1:253" s="97" customFormat="1" ht="24.75" customHeight="1">
      <c r="A7" s="108" t="s">
        <v>11</v>
      </c>
      <c r="B7" s="113">
        <v>16000</v>
      </c>
      <c r="C7" s="114">
        <f aca="true" t="shared" si="1" ref="C7:C29">D7-B7</f>
        <v>-270</v>
      </c>
      <c r="D7" s="115">
        <v>15730</v>
      </c>
      <c r="E7" s="112" t="s">
        <v>12</v>
      </c>
      <c r="F7" s="113">
        <v>4</v>
      </c>
      <c r="G7" s="114">
        <f t="shared" si="0"/>
        <v>24</v>
      </c>
      <c r="H7" s="115">
        <v>28</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1"/>
    </row>
    <row r="8" spans="1:253" s="97" customFormat="1" ht="24.75" customHeight="1">
      <c r="A8" s="108" t="s">
        <v>13</v>
      </c>
      <c r="B8" s="115"/>
      <c r="C8" s="114">
        <f t="shared" si="1"/>
        <v>0</v>
      </c>
      <c r="D8" s="116"/>
      <c r="E8" s="112" t="s">
        <v>14</v>
      </c>
      <c r="F8" s="115">
        <v>2297</v>
      </c>
      <c r="G8" s="114">
        <f t="shared" si="0"/>
        <v>-336</v>
      </c>
      <c r="H8" s="116">
        <v>1961</v>
      </c>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row>
    <row r="9" spans="1:253" s="97" customFormat="1" ht="24.75" customHeight="1">
      <c r="A9" s="108" t="s">
        <v>15</v>
      </c>
      <c r="B9" s="113">
        <v>8500</v>
      </c>
      <c r="C9" s="114">
        <f t="shared" si="1"/>
        <v>1000</v>
      </c>
      <c r="D9" s="117">
        <v>9500</v>
      </c>
      <c r="E9" s="112" t="s">
        <v>16</v>
      </c>
      <c r="F9" s="113">
        <v>11653</v>
      </c>
      <c r="G9" s="114">
        <f t="shared" si="0"/>
        <v>512</v>
      </c>
      <c r="H9" s="117">
        <v>12165</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row>
    <row r="10" spans="1:253" s="97" customFormat="1" ht="24.75" customHeight="1">
      <c r="A10" s="108" t="s">
        <v>17</v>
      </c>
      <c r="B10" s="113">
        <v>800</v>
      </c>
      <c r="C10" s="114">
        <f t="shared" si="1"/>
        <v>-100</v>
      </c>
      <c r="D10" s="117">
        <v>700</v>
      </c>
      <c r="E10" s="112" t="s">
        <v>18</v>
      </c>
      <c r="F10" s="113">
        <v>1377</v>
      </c>
      <c r="G10" s="114">
        <f t="shared" si="0"/>
        <v>-280</v>
      </c>
      <c r="H10" s="117">
        <v>1097</v>
      </c>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c r="IR10" s="141"/>
      <c r="IS10" s="141"/>
    </row>
    <row r="11" spans="1:253" s="97" customFormat="1" ht="24.75" customHeight="1">
      <c r="A11" s="108" t="s">
        <v>19</v>
      </c>
      <c r="B11" s="118">
        <v>160</v>
      </c>
      <c r="C11" s="114">
        <f t="shared" si="1"/>
        <v>-100</v>
      </c>
      <c r="D11" s="119">
        <v>60</v>
      </c>
      <c r="E11" s="112" t="s">
        <v>20</v>
      </c>
      <c r="F11" s="118">
        <v>741</v>
      </c>
      <c r="G11" s="114">
        <f t="shared" si="0"/>
        <v>-77</v>
      </c>
      <c r="H11" s="119">
        <v>664</v>
      </c>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c r="IR11" s="141"/>
      <c r="IS11" s="141"/>
    </row>
    <row r="12" spans="1:253" s="97" customFormat="1" ht="24.75" customHeight="1">
      <c r="A12" s="108" t="s">
        <v>21</v>
      </c>
      <c r="B12" s="118">
        <v>5000</v>
      </c>
      <c r="C12" s="114">
        <f t="shared" si="1"/>
        <v>-1300</v>
      </c>
      <c r="D12" s="119">
        <v>3700</v>
      </c>
      <c r="E12" s="112" t="s">
        <v>22</v>
      </c>
      <c r="F12" s="118">
        <v>12989</v>
      </c>
      <c r="G12" s="114">
        <f t="shared" si="0"/>
        <v>1145</v>
      </c>
      <c r="H12" s="119">
        <v>14134</v>
      </c>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row>
    <row r="13" spans="1:253" s="97" customFormat="1" ht="24.75" customHeight="1">
      <c r="A13" s="108" t="s">
        <v>23</v>
      </c>
      <c r="B13" s="118">
        <v>3200</v>
      </c>
      <c r="C13" s="114">
        <f t="shared" si="1"/>
        <v>-200</v>
      </c>
      <c r="D13" s="119">
        <v>3000</v>
      </c>
      <c r="E13" s="112" t="s">
        <v>24</v>
      </c>
      <c r="F13" s="118">
        <v>8808</v>
      </c>
      <c r="G13" s="114">
        <f t="shared" si="0"/>
        <v>1560</v>
      </c>
      <c r="H13" s="119">
        <v>10368</v>
      </c>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row>
    <row r="14" spans="1:253" s="97" customFormat="1" ht="24.75" customHeight="1">
      <c r="A14" s="108" t="s">
        <v>25</v>
      </c>
      <c r="B14" s="118">
        <v>5000</v>
      </c>
      <c r="C14" s="114">
        <f t="shared" si="1"/>
        <v>-150</v>
      </c>
      <c r="D14" s="119">
        <v>4850</v>
      </c>
      <c r="E14" s="112" t="s">
        <v>26</v>
      </c>
      <c r="F14" s="118">
        <v>435</v>
      </c>
      <c r="G14" s="114">
        <f t="shared" si="0"/>
        <v>671</v>
      </c>
      <c r="H14" s="119">
        <v>1106</v>
      </c>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row>
    <row r="15" spans="1:253" s="97" customFormat="1" ht="24.75" customHeight="1">
      <c r="A15" s="108" t="s">
        <v>27</v>
      </c>
      <c r="B15" s="118">
        <v>2000</v>
      </c>
      <c r="C15" s="114">
        <f t="shared" si="1"/>
        <v>-200</v>
      </c>
      <c r="D15" s="119">
        <v>1800</v>
      </c>
      <c r="E15" s="112" t="s">
        <v>28</v>
      </c>
      <c r="F15" s="118">
        <v>3036</v>
      </c>
      <c r="G15" s="114">
        <f t="shared" si="0"/>
        <v>-225</v>
      </c>
      <c r="H15" s="119">
        <v>2811</v>
      </c>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c r="IR15" s="141"/>
      <c r="IS15" s="141"/>
    </row>
    <row r="16" spans="1:253" s="97" customFormat="1" ht="24.75" customHeight="1">
      <c r="A16" s="108" t="s">
        <v>29</v>
      </c>
      <c r="B16" s="118">
        <v>450</v>
      </c>
      <c r="C16" s="114">
        <f t="shared" si="1"/>
        <v>-330</v>
      </c>
      <c r="D16" s="119">
        <v>120</v>
      </c>
      <c r="E16" s="112" t="s">
        <v>30</v>
      </c>
      <c r="F16" s="118">
        <v>6050</v>
      </c>
      <c r="G16" s="114">
        <f t="shared" si="0"/>
        <v>1289</v>
      </c>
      <c r="H16" s="119">
        <v>7339</v>
      </c>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c r="IR16" s="141"/>
      <c r="IS16" s="141"/>
    </row>
    <row r="17" spans="1:253" s="97" customFormat="1" ht="24.75" customHeight="1">
      <c r="A17" s="108" t="s">
        <v>31</v>
      </c>
      <c r="B17" s="118">
        <v>320</v>
      </c>
      <c r="C17" s="114">
        <f t="shared" si="1"/>
        <v>-170</v>
      </c>
      <c r="D17" s="119">
        <v>150</v>
      </c>
      <c r="E17" s="112" t="s">
        <v>32</v>
      </c>
      <c r="F17" s="118">
        <v>356</v>
      </c>
      <c r="G17" s="114">
        <f t="shared" si="0"/>
        <v>0</v>
      </c>
      <c r="H17" s="119">
        <v>356</v>
      </c>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c r="IR17" s="141"/>
      <c r="IS17" s="141"/>
    </row>
    <row r="18" spans="1:253" s="97" customFormat="1" ht="24.75" customHeight="1">
      <c r="A18" s="108" t="s">
        <v>33</v>
      </c>
      <c r="B18" s="118">
        <v>3974</v>
      </c>
      <c r="C18" s="114">
        <f t="shared" si="1"/>
        <v>-1574</v>
      </c>
      <c r="D18" s="119">
        <v>2400</v>
      </c>
      <c r="E18" s="112" t="s">
        <v>34</v>
      </c>
      <c r="F18" s="118">
        <v>320</v>
      </c>
      <c r="G18" s="114">
        <f t="shared" si="0"/>
        <v>68752</v>
      </c>
      <c r="H18" s="119">
        <v>69072</v>
      </c>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c r="IR18" s="141"/>
      <c r="IS18" s="141"/>
    </row>
    <row r="19" spans="1:253" s="97" customFormat="1" ht="24.75" customHeight="1">
      <c r="A19" s="108" t="s">
        <v>35</v>
      </c>
      <c r="B19" s="118">
        <v>1800</v>
      </c>
      <c r="C19" s="114">
        <f t="shared" si="1"/>
        <v>-300</v>
      </c>
      <c r="D19" s="119">
        <v>1500</v>
      </c>
      <c r="E19" s="112" t="s">
        <v>36</v>
      </c>
      <c r="F19" s="118">
        <v>100</v>
      </c>
      <c r="G19" s="114">
        <f t="shared" si="0"/>
        <v>63</v>
      </c>
      <c r="H19" s="119">
        <v>163</v>
      </c>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c r="IR19" s="141"/>
      <c r="IS19" s="141"/>
    </row>
    <row r="20" spans="1:253" s="97" customFormat="1" ht="24.75" customHeight="1">
      <c r="A20" s="108" t="s">
        <v>37</v>
      </c>
      <c r="B20" s="118">
        <v>400</v>
      </c>
      <c r="C20" s="114">
        <f t="shared" si="1"/>
        <v>-100</v>
      </c>
      <c r="D20" s="119">
        <v>300</v>
      </c>
      <c r="E20" s="120" t="s">
        <v>38</v>
      </c>
      <c r="F20" s="118"/>
      <c r="G20" s="114">
        <f t="shared" si="0"/>
        <v>22</v>
      </c>
      <c r="H20" s="119">
        <v>22</v>
      </c>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c r="IR20" s="141"/>
      <c r="IS20" s="141"/>
    </row>
    <row r="21" spans="1:253" s="97" customFormat="1" ht="24.75" customHeight="1">
      <c r="A21" s="108" t="s">
        <v>39</v>
      </c>
      <c r="B21" s="121">
        <f>SUM(B22:B27)</f>
        <v>4106</v>
      </c>
      <c r="C21" s="114">
        <f t="shared" si="1"/>
        <v>3794</v>
      </c>
      <c r="D21" s="111">
        <f>D22+D23+D24+D25+D26+D27</f>
        <v>7900</v>
      </c>
      <c r="E21" s="120" t="s">
        <v>40</v>
      </c>
      <c r="F21" s="121">
        <v>674</v>
      </c>
      <c r="G21" s="114">
        <f t="shared" si="0"/>
        <v>-66</v>
      </c>
      <c r="H21" s="111">
        <v>608</v>
      </c>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c r="IR21" s="141"/>
      <c r="IS21" s="141"/>
    </row>
    <row r="22" spans="1:253" s="97" customFormat="1" ht="24.75" customHeight="1">
      <c r="A22" s="108" t="s">
        <v>41</v>
      </c>
      <c r="B22" s="122">
        <v>3425</v>
      </c>
      <c r="C22" s="114">
        <f t="shared" si="1"/>
        <v>-525</v>
      </c>
      <c r="D22" s="123">
        <v>2900</v>
      </c>
      <c r="E22" s="120" t="s">
        <v>42</v>
      </c>
      <c r="F22" s="122">
        <v>1290</v>
      </c>
      <c r="G22" s="114">
        <f t="shared" si="0"/>
        <v>20</v>
      </c>
      <c r="H22" s="123">
        <v>1310</v>
      </c>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c r="IR22" s="141"/>
      <c r="IS22" s="141"/>
    </row>
    <row r="23" spans="1:253" s="97" customFormat="1" ht="24.75" customHeight="1">
      <c r="A23" s="108" t="s">
        <v>43</v>
      </c>
      <c r="B23" s="122">
        <v>100</v>
      </c>
      <c r="C23" s="114">
        <f t="shared" si="1"/>
        <v>0</v>
      </c>
      <c r="D23" s="123">
        <v>100</v>
      </c>
      <c r="E23" s="120" t="s">
        <v>44</v>
      </c>
      <c r="F23" s="122">
        <v>83</v>
      </c>
      <c r="G23" s="114">
        <f t="shared" si="0"/>
        <v>3</v>
      </c>
      <c r="H23" s="123">
        <v>86</v>
      </c>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c r="IR23" s="141"/>
      <c r="IS23" s="141"/>
    </row>
    <row r="24" spans="1:253" s="97" customFormat="1" ht="24.75" customHeight="1">
      <c r="A24" s="108" t="s">
        <v>45</v>
      </c>
      <c r="B24" s="122">
        <v>190</v>
      </c>
      <c r="C24" s="114">
        <f t="shared" si="1"/>
        <v>410</v>
      </c>
      <c r="D24" s="123">
        <v>600</v>
      </c>
      <c r="E24" s="120" t="s">
        <v>46</v>
      </c>
      <c r="F24" s="122">
        <v>1846</v>
      </c>
      <c r="G24" s="114">
        <f t="shared" si="0"/>
        <v>-7</v>
      </c>
      <c r="H24" s="123">
        <v>1839</v>
      </c>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c r="IR24" s="141"/>
      <c r="IS24" s="141"/>
    </row>
    <row r="25" spans="1:253" s="97" customFormat="1" ht="24.75" customHeight="1">
      <c r="A25" s="108" t="s">
        <v>47</v>
      </c>
      <c r="B25" s="122"/>
      <c r="C25" s="114">
        <f t="shared" si="1"/>
        <v>0</v>
      </c>
      <c r="D25" s="123"/>
      <c r="E25" s="120" t="s">
        <v>48</v>
      </c>
      <c r="F25" s="122">
        <v>750</v>
      </c>
      <c r="G25" s="114">
        <f t="shared" si="0"/>
        <v>739</v>
      </c>
      <c r="H25" s="123">
        <v>1489</v>
      </c>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c r="IR25" s="141"/>
      <c r="IS25" s="141"/>
    </row>
    <row r="26" spans="1:253" s="97" customFormat="1" ht="27">
      <c r="A26" s="124" t="s">
        <v>49</v>
      </c>
      <c r="B26" s="122">
        <v>391</v>
      </c>
      <c r="C26" s="114">
        <f t="shared" si="1"/>
        <v>3909</v>
      </c>
      <c r="D26" s="123">
        <v>4300</v>
      </c>
      <c r="E26" s="120" t="s">
        <v>50</v>
      </c>
      <c r="F26" s="122">
        <v>9845</v>
      </c>
      <c r="G26" s="114">
        <f t="shared" si="0"/>
        <v>-2876</v>
      </c>
      <c r="H26" s="123">
        <v>6969</v>
      </c>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c r="IR26" s="141"/>
      <c r="IS26" s="141"/>
    </row>
    <row r="27" spans="1:253" s="97" customFormat="1" ht="24.75" customHeight="1">
      <c r="A27" s="108" t="s">
        <v>51</v>
      </c>
      <c r="B27" s="121"/>
      <c r="C27" s="114">
        <f t="shared" si="1"/>
        <v>0</v>
      </c>
      <c r="D27" s="111"/>
      <c r="E27" s="120" t="s">
        <v>52</v>
      </c>
      <c r="F27" s="121">
        <v>2597</v>
      </c>
      <c r="G27" s="114">
        <f t="shared" si="0"/>
        <v>87</v>
      </c>
      <c r="H27" s="111">
        <v>2684</v>
      </c>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c r="IR27" s="141"/>
      <c r="IS27" s="141"/>
    </row>
    <row r="28" spans="1:8" s="97" customFormat="1" ht="24.75" customHeight="1">
      <c r="A28" s="108"/>
      <c r="B28" s="121"/>
      <c r="C28" s="114">
        <f t="shared" si="1"/>
        <v>0</v>
      </c>
      <c r="D28" s="111"/>
      <c r="E28" s="125" t="s">
        <v>53</v>
      </c>
      <c r="F28" s="121"/>
      <c r="G28" s="114"/>
      <c r="H28" s="111"/>
    </row>
    <row r="29" spans="1:8" s="97" customFormat="1" ht="24.75" customHeight="1">
      <c r="A29" s="126" t="s">
        <v>54</v>
      </c>
      <c r="B29" s="127">
        <f>B6+B21</f>
        <v>51710</v>
      </c>
      <c r="C29" s="114">
        <f t="shared" si="1"/>
        <v>0</v>
      </c>
      <c r="D29" s="128">
        <f>D6+D21</f>
        <v>51710</v>
      </c>
      <c r="E29" s="126" t="s">
        <v>55</v>
      </c>
      <c r="F29" s="127">
        <f aca="true" t="shared" si="2" ref="F29:H29">SUM(F6:F28)</f>
        <v>76685</v>
      </c>
      <c r="G29" s="129">
        <f t="shared" si="2"/>
        <v>71789</v>
      </c>
      <c r="H29" s="128">
        <f t="shared" si="2"/>
        <v>148474</v>
      </c>
    </row>
    <row r="30" spans="1:8" s="97" customFormat="1" ht="24.75" customHeight="1">
      <c r="A30" s="130" t="s">
        <v>56</v>
      </c>
      <c r="B30" s="127">
        <f>SUM(B31,B32:B34,B35)</f>
        <v>51381</v>
      </c>
      <c r="C30" s="127">
        <f>SUM(C31,C32:C34,C35)</f>
        <v>72277</v>
      </c>
      <c r="D30" s="127">
        <f>SUM(D31,D32:D34,D35)</f>
        <v>123658</v>
      </c>
      <c r="E30" s="126" t="s">
        <v>57</v>
      </c>
      <c r="F30" s="127">
        <f aca="true" t="shared" si="3" ref="F30:H30">F31+F32+F33+F34+F35+F36</f>
        <v>26406</v>
      </c>
      <c r="G30" s="127">
        <f t="shared" si="3"/>
        <v>488</v>
      </c>
      <c r="H30" s="127">
        <f t="shared" si="3"/>
        <v>26894</v>
      </c>
    </row>
    <row r="31" spans="1:8" s="97" customFormat="1" ht="24.75" customHeight="1">
      <c r="A31" s="131" t="s">
        <v>58</v>
      </c>
      <c r="B31" s="121">
        <v>15507</v>
      </c>
      <c r="C31" s="114">
        <f aca="true" t="shared" si="4" ref="C31:C34">D31-B31</f>
        <v>75747</v>
      </c>
      <c r="D31" s="121">
        <v>91254</v>
      </c>
      <c r="E31" s="108" t="s">
        <v>59</v>
      </c>
      <c r="F31" s="121">
        <v>19916</v>
      </c>
      <c r="G31" s="114">
        <f aca="true" t="shared" si="5" ref="G31:G35">H31-F31</f>
        <v>488</v>
      </c>
      <c r="H31" s="121">
        <v>20404</v>
      </c>
    </row>
    <row r="32" spans="1:253" s="97" customFormat="1" ht="24.75" customHeight="1">
      <c r="A32" s="131" t="s">
        <v>60</v>
      </c>
      <c r="B32" s="121">
        <v>24600</v>
      </c>
      <c r="C32" s="114">
        <f t="shared" si="4"/>
        <v>-4150</v>
      </c>
      <c r="D32" s="121">
        <v>20450</v>
      </c>
      <c r="E32" s="108" t="s">
        <v>61</v>
      </c>
      <c r="F32" s="121"/>
      <c r="G32" s="114">
        <f t="shared" si="5"/>
        <v>0</v>
      </c>
      <c r="H32" s="121"/>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c r="ID32" s="142"/>
      <c r="IE32" s="142"/>
      <c r="IF32" s="142"/>
      <c r="IG32" s="142"/>
      <c r="IH32" s="142"/>
      <c r="II32" s="142"/>
      <c r="IJ32" s="142"/>
      <c r="IK32" s="142"/>
      <c r="IL32" s="142"/>
      <c r="IM32" s="142"/>
      <c r="IN32" s="142"/>
      <c r="IO32" s="142"/>
      <c r="IP32" s="142"/>
      <c r="IQ32" s="142"/>
      <c r="IR32" s="142"/>
      <c r="IS32" s="142"/>
    </row>
    <row r="33" spans="1:253" s="97" customFormat="1" ht="24.75" customHeight="1">
      <c r="A33" s="132" t="s">
        <v>62</v>
      </c>
      <c r="B33" s="121">
        <v>2784</v>
      </c>
      <c r="C33" s="114">
        <f t="shared" si="4"/>
        <v>680</v>
      </c>
      <c r="D33" s="111">
        <v>3464</v>
      </c>
      <c r="E33" s="133" t="s">
        <v>63</v>
      </c>
      <c r="F33" s="121">
        <v>6490</v>
      </c>
      <c r="G33" s="114">
        <f t="shared" si="5"/>
        <v>0</v>
      </c>
      <c r="H33" s="111">
        <v>6490</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row>
    <row r="34" spans="1:8" s="97" customFormat="1" ht="24.75" customHeight="1">
      <c r="A34" s="131" t="s">
        <v>64</v>
      </c>
      <c r="B34" s="121">
        <v>8490</v>
      </c>
      <c r="C34" s="114">
        <f t="shared" si="4"/>
        <v>0</v>
      </c>
      <c r="D34" s="111">
        <v>8490</v>
      </c>
      <c r="E34" s="134" t="s">
        <v>65</v>
      </c>
      <c r="F34" s="121"/>
      <c r="G34" s="114">
        <f t="shared" si="5"/>
        <v>0</v>
      </c>
      <c r="H34" s="111"/>
    </row>
    <row r="35" spans="1:8" s="97" customFormat="1" ht="24.75" customHeight="1">
      <c r="A35" s="131"/>
      <c r="B35" s="121"/>
      <c r="C35" s="114"/>
      <c r="D35" s="121"/>
      <c r="E35" s="135" t="s">
        <v>66</v>
      </c>
      <c r="F35" s="121"/>
      <c r="G35" s="114">
        <f t="shared" si="5"/>
        <v>0</v>
      </c>
      <c r="H35" s="121"/>
    </row>
    <row r="36" spans="1:8" s="97" customFormat="1" ht="24.75" customHeight="1">
      <c r="A36" s="132"/>
      <c r="B36" s="121"/>
      <c r="C36" s="114"/>
      <c r="D36" s="111"/>
      <c r="E36" s="133" t="s">
        <v>67</v>
      </c>
      <c r="F36" s="121"/>
      <c r="G36" s="114"/>
      <c r="H36" s="111"/>
    </row>
    <row r="37" spans="1:8" s="97" customFormat="1" ht="24.75" customHeight="1">
      <c r="A37" s="136" t="s">
        <v>68</v>
      </c>
      <c r="B37" s="128">
        <f aca="true" t="shared" si="6" ref="B37:H37">B29+B30</f>
        <v>103091</v>
      </c>
      <c r="C37" s="137">
        <f t="shared" si="6"/>
        <v>72277</v>
      </c>
      <c r="D37" s="128">
        <f t="shared" si="6"/>
        <v>175368</v>
      </c>
      <c r="E37" s="136" t="s">
        <v>69</v>
      </c>
      <c r="F37" s="128">
        <f t="shared" si="6"/>
        <v>103091</v>
      </c>
      <c r="G37" s="137">
        <f t="shared" si="6"/>
        <v>72277</v>
      </c>
      <c r="H37" s="128">
        <f t="shared" si="6"/>
        <v>175368</v>
      </c>
    </row>
  </sheetData>
  <sheetProtection/>
  <mergeCells count="8">
    <mergeCell ref="A2:H2"/>
    <mergeCell ref="E3:H3"/>
    <mergeCell ref="C4:D4"/>
    <mergeCell ref="G4:H4"/>
    <mergeCell ref="A4:A5"/>
    <mergeCell ref="B4:B5"/>
    <mergeCell ref="E4:E5"/>
    <mergeCell ref="F4:F5"/>
  </mergeCells>
  <dataValidations count="1">
    <dataValidation type="whole" allowBlank="1" showInputMessage="1" showErrorMessage="1" error="请输入整数！" sqref="G25 G27:H27 F28 G6:G18">
      <formula1>-100000000</formula1>
      <formula2>100000000</formula2>
    </dataValidation>
  </dataValidations>
  <printOptions horizontalCentered="1"/>
  <pageMargins left="0.5902777777777778" right="0.5902777777777778" top="0.5902777777777778" bottom="0.5902777777777778" header="0.3104166666666667" footer="0.3104166666666667"/>
  <pageSetup firstPageNumber="1" useFirstPageNumber="1" horizontalDpi="600" verticalDpi="600" orientation="landscape" paperSize="9" scale="84"/>
</worksheet>
</file>

<file path=xl/worksheets/sheet2.xml><?xml version="1.0" encoding="utf-8"?>
<worksheet xmlns="http://schemas.openxmlformats.org/spreadsheetml/2006/main" xmlns:r="http://schemas.openxmlformats.org/officeDocument/2006/relationships">
  <dimension ref="A1:IU154"/>
  <sheetViews>
    <sheetView showZeros="0" workbookViewId="0" topLeftCell="A1">
      <selection activeCell="I18" sqref="I18"/>
    </sheetView>
  </sheetViews>
  <sheetFormatPr defaultColWidth="9.00390625" defaultRowHeight="14.25"/>
  <cols>
    <col min="1" max="1" width="29.50390625" style="70" customWidth="1"/>
    <col min="2" max="2" width="13.625" style="71" customWidth="1"/>
    <col min="3" max="3" width="13.625" style="72" customWidth="1"/>
    <col min="4" max="4" width="13.625" style="73" customWidth="1"/>
    <col min="5" max="5" width="26.125" style="70" customWidth="1"/>
    <col min="6" max="255" width="9.00390625" style="70" customWidth="1"/>
  </cols>
  <sheetData>
    <row r="1" spans="1:5" s="62" customFormat="1" ht="15" customHeight="1">
      <c r="A1" s="6" t="s">
        <v>70</v>
      </c>
      <c r="B1" s="6"/>
      <c r="C1" s="6"/>
      <c r="D1" s="6"/>
      <c r="E1" s="6"/>
    </row>
    <row r="2" spans="1:255" s="63" customFormat="1" ht="21" customHeight="1">
      <c r="A2" s="74" t="s">
        <v>71</v>
      </c>
      <c r="B2" s="74"/>
      <c r="C2" s="75"/>
      <c r="D2" s="75"/>
      <c r="E2" s="76"/>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row>
    <row r="3" spans="1:255" s="64" customFormat="1" ht="15.75" customHeight="1">
      <c r="A3" s="78"/>
      <c r="B3" s="78"/>
      <c r="C3" s="79"/>
      <c r="D3" s="79"/>
      <c r="E3" s="11" t="s">
        <v>2</v>
      </c>
      <c r="F3" s="80"/>
      <c r="G3" s="80"/>
      <c r="H3" s="80"/>
      <c r="I3" s="80"/>
      <c r="J3" s="80"/>
      <c r="K3" s="80"/>
      <c r="L3" s="80"/>
      <c r="M3" s="80"/>
      <c r="N3" s="80"/>
      <c r="O3" s="80"/>
      <c r="P3" s="80"/>
      <c r="Q3" s="80"/>
      <c r="R3" s="80"/>
      <c r="S3" s="80"/>
      <c r="T3" s="80"/>
      <c r="U3" s="80"/>
      <c r="V3" s="80" t="s">
        <v>72</v>
      </c>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row>
    <row r="4" spans="1:5" s="65" customFormat="1" ht="19.5" customHeight="1">
      <c r="A4" s="81" t="s">
        <v>73</v>
      </c>
      <c r="B4" s="82" t="s">
        <v>74</v>
      </c>
      <c r="C4" s="83" t="s">
        <v>75</v>
      </c>
      <c r="D4" s="84" t="s">
        <v>76</v>
      </c>
      <c r="E4" s="81" t="s">
        <v>77</v>
      </c>
    </row>
    <row r="5" spans="1:5" s="65" customFormat="1" ht="19.5" customHeight="1">
      <c r="A5" s="85" t="s">
        <v>78</v>
      </c>
      <c r="B5" s="86">
        <f>B6+B35</f>
        <v>26764</v>
      </c>
      <c r="C5" s="86">
        <f>C6+C35</f>
        <v>-4638</v>
      </c>
      <c r="D5" s="86">
        <f>D6+D35</f>
        <v>22126</v>
      </c>
      <c r="E5" s="81"/>
    </row>
    <row r="6" spans="1:5" s="65" customFormat="1" ht="19.5" customHeight="1">
      <c r="A6" s="85" t="s">
        <v>79</v>
      </c>
      <c r="B6" s="86">
        <f>SUM(B7:B34)</f>
        <v>6517.5</v>
      </c>
      <c r="C6" s="86">
        <f>SUM(C7:C34)</f>
        <v>2153.6</v>
      </c>
      <c r="D6" s="86">
        <f>SUM(D7:D34)</f>
        <v>8671.099999999999</v>
      </c>
      <c r="E6" s="81"/>
    </row>
    <row r="7" spans="1:5" s="65" customFormat="1" ht="19.5" customHeight="1">
      <c r="A7" s="87" t="s">
        <v>80</v>
      </c>
      <c r="B7" s="88">
        <v>750</v>
      </c>
      <c r="C7" s="88">
        <f aca="true" t="shared" si="0" ref="C7:C34">D7-B7</f>
        <v>739</v>
      </c>
      <c r="D7" s="88">
        <v>1489</v>
      </c>
      <c r="E7" s="87" t="s">
        <v>81</v>
      </c>
    </row>
    <row r="8" spans="1:5" s="65" customFormat="1" ht="19.5" customHeight="1">
      <c r="A8" s="87" t="s">
        <v>82</v>
      </c>
      <c r="B8" s="88">
        <v>2300</v>
      </c>
      <c r="C8" s="88">
        <f t="shared" si="0"/>
        <v>606</v>
      </c>
      <c r="D8" s="88">
        <v>2906</v>
      </c>
      <c r="E8" s="87" t="s">
        <v>81</v>
      </c>
    </row>
    <row r="9" spans="1:5" s="65" customFormat="1" ht="18.75" customHeight="1">
      <c r="A9" s="87" t="s">
        <v>83</v>
      </c>
      <c r="B9" s="88">
        <v>42</v>
      </c>
      <c r="C9" s="88">
        <f t="shared" si="0"/>
        <v>8</v>
      </c>
      <c r="D9" s="88">
        <v>50</v>
      </c>
      <c r="E9" s="87" t="s">
        <v>84</v>
      </c>
    </row>
    <row r="10" spans="1:5" s="65" customFormat="1" ht="19.5" customHeight="1">
      <c r="A10" s="87" t="s">
        <v>85</v>
      </c>
      <c r="B10" s="88">
        <v>2</v>
      </c>
      <c r="C10" s="88">
        <f t="shared" si="0"/>
        <v>6</v>
      </c>
      <c r="D10" s="88">
        <v>8</v>
      </c>
      <c r="E10" s="87" t="s">
        <v>86</v>
      </c>
    </row>
    <row r="11" spans="1:5" s="65" customFormat="1" ht="19.5" customHeight="1">
      <c r="A11" s="87" t="s">
        <v>87</v>
      </c>
      <c r="B11" s="88">
        <v>13</v>
      </c>
      <c r="C11" s="88">
        <f t="shared" si="0"/>
        <v>12</v>
      </c>
      <c r="D11" s="88">
        <v>25</v>
      </c>
      <c r="E11" s="87" t="s">
        <v>88</v>
      </c>
    </row>
    <row r="12" spans="1:5" s="65" customFormat="1" ht="19.5" customHeight="1">
      <c r="A12" s="87" t="s">
        <v>89</v>
      </c>
      <c r="B12" s="88">
        <v>19.5</v>
      </c>
      <c r="C12" s="88">
        <f t="shared" si="0"/>
        <v>19.5</v>
      </c>
      <c r="D12" s="88">
        <v>39</v>
      </c>
      <c r="E12" s="87" t="s">
        <v>90</v>
      </c>
    </row>
    <row r="13" spans="1:5" s="65" customFormat="1" ht="19.5" customHeight="1">
      <c r="A13" s="87" t="s">
        <v>91</v>
      </c>
      <c r="B13" s="88">
        <v>12</v>
      </c>
      <c r="C13" s="88">
        <f t="shared" si="0"/>
        <v>4.399999999999999</v>
      </c>
      <c r="D13" s="88">
        <v>16.4</v>
      </c>
      <c r="E13" s="87" t="s">
        <v>90</v>
      </c>
    </row>
    <row r="14" spans="1:5" s="65" customFormat="1" ht="19.5" customHeight="1">
      <c r="A14" s="87" t="s">
        <v>92</v>
      </c>
      <c r="B14" s="88">
        <v>10</v>
      </c>
      <c r="C14" s="88">
        <f t="shared" si="0"/>
        <v>6.399999999999999</v>
      </c>
      <c r="D14" s="88">
        <v>16.4</v>
      </c>
      <c r="E14" s="87" t="s">
        <v>93</v>
      </c>
    </row>
    <row r="15" spans="1:5" s="65" customFormat="1" ht="19.5" customHeight="1">
      <c r="A15" s="87" t="s">
        <v>94</v>
      </c>
      <c r="B15" s="88">
        <v>100</v>
      </c>
      <c r="C15" s="88">
        <f t="shared" si="0"/>
        <v>260</v>
      </c>
      <c r="D15" s="88">
        <v>360</v>
      </c>
      <c r="E15" s="87" t="s">
        <v>95</v>
      </c>
    </row>
    <row r="16" spans="1:5" s="65" customFormat="1" ht="28.5" customHeight="1">
      <c r="A16" s="87" t="s">
        <v>96</v>
      </c>
      <c r="B16" s="88">
        <v>156</v>
      </c>
      <c r="C16" s="88">
        <f t="shared" si="0"/>
        <v>100</v>
      </c>
      <c r="D16" s="88">
        <v>256</v>
      </c>
      <c r="E16" s="87" t="s">
        <v>95</v>
      </c>
    </row>
    <row r="17" spans="1:5" s="65" customFormat="1" ht="19.5" customHeight="1">
      <c r="A17" s="87" t="s">
        <v>97</v>
      </c>
      <c r="B17" s="88">
        <v>80</v>
      </c>
      <c r="C17" s="88">
        <f t="shared" si="0"/>
        <v>80</v>
      </c>
      <c r="D17" s="88">
        <v>160</v>
      </c>
      <c r="E17" s="87" t="s">
        <v>95</v>
      </c>
    </row>
    <row r="18" spans="1:5" s="65" customFormat="1" ht="30" customHeight="1">
      <c r="A18" s="87" t="s">
        <v>98</v>
      </c>
      <c r="B18" s="88">
        <v>120</v>
      </c>
      <c r="C18" s="88">
        <f t="shared" si="0"/>
        <v>33</v>
      </c>
      <c r="D18" s="88">
        <v>153</v>
      </c>
      <c r="E18" s="87" t="s">
        <v>95</v>
      </c>
    </row>
    <row r="19" spans="1:5" s="65" customFormat="1" ht="19.5" customHeight="1">
      <c r="A19" s="87" t="s">
        <v>99</v>
      </c>
      <c r="B19" s="88">
        <v>30</v>
      </c>
      <c r="C19" s="88">
        <f t="shared" si="0"/>
        <v>15</v>
      </c>
      <c r="D19" s="88">
        <v>45</v>
      </c>
      <c r="E19" s="87" t="s">
        <v>95</v>
      </c>
    </row>
    <row r="20" spans="1:5" s="65" customFormat="1" ht="19.5" customHeight="1">
      <c r="A20" s="87" t="s">
        <v>100</v>
      </c>
      <c r="B20" s="88">
        <v>3</v>
      </c>
      <c r="C20" s="88">
        <f t="shared" si="0"/>
        <v>13</v>
      </c>
      <c r="D20" s="88">
        <v>16</v>
      </c>
      <c r="E20" s="87" t="s">
        <v>95</v>
      </c>
    </row>
    <row r="21" spans="1:5" s="65" customFormat="1" ht="19.5" customHeight="1">
      <c r="A21" s="87" t="s">
        <v>101</v>
      </c>
      <c r="B21" s="88">
        <v>28</v>
      </c>
      <c r="C21" s="88">
        <f t="shared" si="0"/>
        <v>14</v>
      </c>
      <c r="D21" s="88">
        <v>42</v>
      </c>
      <c r="E21" s="87" t="s">
        <v>95</v>
      </c>
    </row>
    <row r="22" spans="1:5" s="65" customFormat="1" ht="19.5" customHeight="1">
      <c r="A22" s="87" t="s">
        <v>102</v>
      </c>
      <c r="B22" s="88">
        <v>3</v>
      </c>
      <c r="C22" s="88">
        <f t="shared" si="0"/>
        <v>3</v>
      </c>
      <c r="D22" s="88">
        <v>6</v>
      </c>
      <c r="E22" s="87" t="s">
        <v>95</v>
      </c>
    </row>
    <row r="23" spans="1:5" s="65" customFormat="1" ht="27.75" customHeight="1">
      <c r="A23" s="87" t="s">
        <v>103</v>
      </c>
      <c r="B23" s="88">
        <v>0</v>
      </c>
      <c r="C23" s="88">
        <f t="shared" si="0"/>
        <v>2.2</v>
      </c>
      <c r="D23" s="88">
        <v>2.2</v>
      </c>
      <c r="E23" s="87" t="s">
        <v>95</v>
      </c>
    </row>
    <row r="24" spans="1:5" s="65" customFormat="1" ht="19.5" customHeight="1">
      <c r="A24" s="87" t="s">
        <v>104</v>
      </c>
      <c r="B24" s="88">
        <v>0</v>
      </c>
      <c r="C24" s="88">
        <f t="shared" si="0"/>
        <v>9</v>
      </c>
      <c r="D24" s="88">
        <v>9</v>
      </c>
      <c r="E24" s="87" t="s">
        <v>95</v>
      </c>
    </row>
    <row r="25" spans="1:5" s="66" customFormat="1" ht="19.5" customHeight="1">
      <c r="A25" s="87" t="s">
        <v>105</v>
      </c>
      <c r="B25" s="88">
        <v>0</v>
      </c>
      <c r="C25" s="88">
        <f t="shared" si="0"/>
        <v>55</v>
      </c>
      <c r="D25" s="88">
        <v>55</v>
      </c>
      <c r="E25" s="87" t="s">
        <v>95</v>
      </c>
    </row>
    <row r="26" spans="1:5" s="66" customFormat="1" ht="19.5" customHeight="1">
      <c r="A26" s="87" t="s">
        <v>106</v>
      </c>
      <c r="B26" s="88">
        <v>55</v>
      </c>
      <c r="C26" s="88">
        <f t="shared" si="0"/>
        <v>2</v>
      </c>
      <c r="D26" s="88">
        <v>57</v>
      </c>
      <c r="E26" s="87" t="s">
        <v>95</v>
      </c>
    </row>
    <row r="27" spans="1:5" s="66" customFormat="1" ht="19.5" customHeight="1">
      <c r="A27" s="87" t="s">
        <v>107</v>
      </c>
      <c r="B27" s="88">
        <v>10</v>
      </c>
      <c r="C27" s="88">
        <f t="shared" si="0"/>
        <v>46</v>
      </c>
      <c r="D27" s="88">
        <v>56</v>
      </c>
      <c r="E27" s="87" t="s">
        <v>95</v>
      </c>
    </row>
    <row r="28" spans="1:5" s="66" customFormat="1" ht="19.5" customHeight="1">
      <c r="A28" s="87" t="s">
        <v>108</v>
      </c>
      <c r="B28" s="88">
        <v>3</v>
      </c>
      <c r="C28" s="88">
        <f t="shared" si="0"/>
        <v>2</v>
      </c>
      <c r="D28" s="88">
        <v>5</v>
      </c>
      <c r="E28" s="87" t="s">
        <v>95</v>
      </c>
    </row>
    <row r="29" spans="1:5" s="66" customFormat="1" ht="19.5" customHeight="1">
      <c r="A29" s="87" t="s">
        <v>109</v>
      </c>
      <c r="B29" s="88">
        <v>20</v>
      </c>
      <c r="C29" s="88">
        <f t="shared" si="0"/>
        <v>2</v>
      </c>
      <c r="D29" s="88">
        <v>22</v>
      </c>
      <c r="E29" s="87" t="s">
        <v>110</v>
      </c>
    </row>
    <row r="30" spans="1:5" s="66" customFormat="1" ht="19.5" customHeight="1">
      <c r="A30" s="87" t="s">
        <v>111</v>
      </c>
      <c r="B30" s="88">
        <v>5</v>
      </c>
      <c r="C30" s="88">
        <f t="shared" si="0"/>
        <v>3</v>
      </c>
      <c r="D30" s="88">
        <v>8</v>
      </c>
      <c r="E30" s="89" t="s">
        <v>112</v>
      </c>
    </row>
    <row r="31" spans="1:5" s="66" customFormat="1" ht="19.5" customHeight="1">
      <c r="A31" s="87" t="s">
        <v>113</v>
      </c>
      <c r="B31" s="88">
        <v>10</v>
      </c>
      <c r="C31" s="88">
        <f t="shared" si="0"/>
        <v>5.5</v>
      </c>
      <c r="D31" s="88">
        <v>15.5</v>
      </c>
      <c r="E31" s="89" t="s">
        <v>112</v>
      </c>
    </row>
    <row r="32" spans="1:5" s="66" customFormat="1" ht="19.5" customHeight="1">
      <c r="A32" s="87" t="s">
        <v>114</v>
      </c>
      <c r="B32" s="88">
        <v>149</v>
      </c>
      <c r="C32" s="88">
        <f t="shared" si="0"/>
        <v>5</v>
      </c>
      <c r="D32" s="88">
        <v>154</v>
      </c>
      <c r="E32" s="87" t="s">
        <v>115</v>
      </c>
    </row>
    <row r="33" spans="1:5" s="65" customFormat="1" ht="18" customHeight="1">
      <c r="A33" s="87" t="s">
        <v>116</v>
      </c>
      <c r="B33" s="88">
        <v>0</v>
      </c>
      <c r="C33" s="88">
        <f t="shared" si="0"/>
        <v>15.6</v>
      </c>
      <c r="D33" s="88">
        <v>15.6</v>
      </c>
      <c r="E33" s="87" t="s">
        <v>117</v>
      </c>
    </row>
    <row r="34" spans="1:5" s="65" customFormat="1" ht="18" customHeight="1">
      <c r="A34" s="87" t="s">
        <v>118</v>
      </c>
      <c r="B34" s="88">
        <v>2597</v>
      </c>
      <c r="C34" s="88">
        <f t="shared" si="0"/>
        <v>87</v>
      </c>
      <c r="D34" s="88">
        <v>2684</v>
      </c>
      <c r="E34" s="87" t="s">
        <v>81</v>
      </c>
    </row>
    <row r="35" spans="1:5" s="65" customFormat="1" ht="19.5" customHeight="1">
      <c r="A35" s="85" t="s">
        <v>119</v>
      </c>
      <c r="B35" s="86">
        <f>SUM(B36:B105)</f>
        <v>20246.5</v>
      </c>
      <c r="C35" s="86">
        <f>SUM(C36:C105)</f>
        <v>-6791.6</v>
      </c>
      <c r="D35" s="86">
        <f>SUM(D36:D105)</f>
        <v>13454.9</v>
      </c>
      <c r="E35" s="87"/>
    </row>
    <row r="36" spans="1:5" s="65" customFormat="1" ht="19.5" customHeight="1">
      <c r="A36" s="87" t="s">
        <v>120</v>
      </c>
      <c r="B36" s="88">
        <v>4536.5</v>
      </c>
      <c r="C36" s="88">
        <f aca="true" t="shared" si="1" ref="C36:C99">D36-B36</f>
        <v>-324.6999999999998</v>
      </c>
      <c r="D36" s="88">
        <v>4211.8</v>
      </c>
      <c r="E36" s="87" t="s">
        <v>121</v>
      </c>
    </row>
    <row r="37" spans="1:5" s="67" customFormat="1" ht="19.5" customHeight="1">
      <c r="A37" s="87" t="s">
        <v>122</v>
      </c>
      <c r="B37" s="88">
        <v>10</v>
      </c>
      <c r="C37" s="88">
        <f t="shared" si="1"/>
        <v>-4</v>
      </c>
      <c r="D37" s="88">
        <v>6</v>
      </c>
      <c r="E37" s="87" t="s">
        <v>123</v>
      </c>
    </row>
    <row r="38" spans="1:5" s="65" customFormat="1" ht="27" customHeight="1">
      <c r="A38" s="87" t="s">
        <v>124</v>
      </c>
      <c r="B38" s="88">
        <v>10</v>
      </c>
      <c r="C38" s="88">
        <f t="shared" si="1"/>
        <v>-10</v>
      </c>
      <c r="D38" s="88">
        <v>0</v>
      </c>
      <c r="E38" s="87" t="s">
        <v>123</v>
      </c>
    </row>
    <row r="39" spans="1:5" s="65" customFormat="1" ht="36">
      <c r="A39" s="87" t="s">
        <v>125</v>
      </c>
      <c r="B39" s="88">
        <v>10</v>
      </c>
      <c r="C39" s="88">
        <f t="shared" si="1"/>
        <v>-10</v>
      </c>
      <c r="D39" s="88">
        <v>0</v>
      </c>
      <c r="E39" s="87" t="s">
        <v>123</v>
      </c>
    </row>
    <row r="40" spans="1:5" s="65" customFormat="1" ht="19.5" customHeight="1">
      <c r="A40" s="87" t="s">
        <v>126</v>
      </c>
      <c r="B40" s="88">
        <v>20</v>
      </c>
      <c r="C40" s="88">
        <f t="shared" si="1"/>
        <v>-6</v>
      </c>
      <c r="D40" s="88">
        <v>14</v>
      </c>
      <c r="E40" s="87" t="s">
        <v>127</v>
      </c>
    </row>
    <row r="41" spans="1:5" s="65" customFormat="1" ht="33" customHeight="1">
      <c r="A41" s="87" t="s">
        <v>128</v>
      </c>
      <c r="B41" s="88">
        <v>5</v>
      </c>
      <c r="C41" s="88">
        <f t="shared" si="1"/>
        <v>-5</v>
      </c>
      <c r="D41" s="88">
        <v>0</v>
      </c>
      <c r="E41" s="87" t="s">
        <v>95</v>
      </c>
    </row>
    <row r="42" spans="1:5" s="65" customFormat="1" ht="19.5" customHeight="1">
      <c r="A42" s="87" t="s">
        <v>129</v>
      </c>
      <c r="B42" s="88">
        <v>3</v>
      </c>
      <c r="C42" s="88">
        <f t="shared" si="1"/>
        <v>-3</v>
      </c>
      <c r="D42" s="88">
        <v>0</v>
      </c>
      <c r="E42" s="87" t="s">
        <v>95</v>
      </c>
    </row>
    <row r="43" spans="1:5" s="65" customFormat="1" ht="36">
      <c r="A43" s="87" t="s">
        <v>130</v>
      </c>
      <c r="B43" s="88">
        <v>52</v>
      </c>
      <c r="C43" s="88">
        <f t="shared" si="1"/>
        <v>-52</v>
      </c>
      <c r="D43" s="88">
        <v>0</v>
      </c>
      <c r="E43" s="87" t="s">
        <v>95</v>
      </c>
    </row>
    <row r="44" spans="1:5" s="65" customFormat="1" ht="19.5" customHeight="1">
      <c r="A44" s="87" t="s">
        <v>131</v>
      </c>
      <c r="B44" s="88">
        <v>400</v>
      </c>
      <c r="C44" s="88">
        <f t="shared" si="1"/>
        <v>-200</v>
      </c>
      <c r="D44" s="88">
        <v>200</v>
      </c>
      <c r="E44" s="87" t="s">
        <v>95</v>
      </c>
    </row>
    <row r="45" spans="1:5" s="65" customFormat="1" ht="19.5" customHeight="1">
      <c r="A45" s="87" t="s">
        <v>132</v>
      </c>
      <c r="B45" s="88">
        <v>100</v>
      </c>
      <c r="C45" s="88">
        <f t="shared" si="1"/>
        <v>-50</v>
      </c>
      <c r="D45" s="88">
        <v>50</v>
      </c>
      <c r="E45" s="87" t="s">
        <v>95</v>
      </c>
    </row>
    <row r="46" spans="1:5" s="65" customFormat="1" ht="19.5" customHeight="1">
      <c r="A46" s="87" t="s">
        <v>133</v>
      </c>
      <c r="B46" s="88">
        <v>35</v>
      </c>
      <c r="C46" s="88">
        <f t="shared" si="1"/>
        <v>-35</v>
      </c>
      <c r="D46" s="88">
        <v>0</v>
      </c>
      <c r="E46" s="87" t="s">
        <v>95</v>
      </c>
    </row>
    <row r="47" spans="1:5" s="65" customFormat="1" ht="19.5" customHeight="1">
      <c r="A47" s="87" t="s">
        <v>134</v>
      </c>
      <c r="B47" s="88">
        <v>9.7</v>
      </c>
      <c r="C47" s="88">
        <f t="shared" si="1"/>
        <v>-0.6999999999999993</v>
      </c>
      <c r="D47" s="88">
        <v>9</v>
      </c>
      <c r="E47" s="87" t="s">
        <v>95</v>
      </c>
    </row>
    <row r="48" spans="1:5" s="65" customFormat="1" ht="19.5" customHeight="1">
      <c r="A48" s="87" t="s">
        <v>135</v>
      </c>
      <c r="B48" s="88">
        <v>23</v>
      </c>
      <c r="C48" s="88">
        <f t="shared" si="1"/>
        <v>-23</v>
      </c>
      <c r="D48" s="88">
        <v>0</v>
      </c>
      <c r="E48" s="87" t="s">
        <v>95</v>
      </c>
    </row>
    <row r="49" spans="1:5" s="67" customFormat="1" ht="19.5" customHeight="1">
      <c r="A49" s="87" t="s">
        <v>136</v>
      </c>
      <c r="B49" s="88">
        <v>7.5</v>
      </c>
      <c r="C49" s="88">
        <f t="shared" si="1"/>
        <v>-4.1</v>
      </c>
      <c r="D49" s="88">
        <v>3.4</v>
      </c>
      <c r="E49" s="87" t="s">
        <v>95</v>
      </c>
    </row>
    <row r="50" spans="1:5" s="67" customFormat="1" ht="19.5" customHeight="1">
      <c r="A50" s="87" t="s">
        <v>137</v>
      </c>
      <c r="B50" s="88">
        <v>300</v>
      </c>
      <c r="C50" s="88">
        <f t="shared" si="1"/>
        <v>-150</v>
      </c>
      <c r="D50" s="88">
        <v>150</v>
      </c>
      <c r="E50" s="87" t="s">
        <v>95</v>
      </c>
    </row>
    <row r="51" spans="1:5" s="67" customFormat="1" ht="19.5" customHeight="1">
      <c r="A51" s="87" t="s">
        <v>138</v>
      </c>
      <c r="B51" s="88">
        <v>10</v>
      </c>
      <c r="C51" s="88">
        <f t="shared" si="1"/>
        <v>-10</v>
      </c>
      <c r="D51" s="88">
        <v>0</v>
      </c>
      <c r="E51" s="87" t="s">
        <v>95</v>
      </c>
    </row>
    <row r="52" spans="1:5" s="67" customFormat="1" ht="19.5" customHeight="1">
      <c r="A52" s="87" t="s">
        <v>139</v>
      </c>
      <c r="B52" s="88">
        <v>6</v>
      </c>
      <c r="C52" s="88">
        <f t="shared" si="1"/>
        <v>-6</v>
      </c>
      <c r="D52" s="88">
        <v>0</v>
      </c>
      <c r="E52" s="87" t="s">
        <v>95</v>
      </c>
    </row>
    <row r="53" spans="1:5" s="67" customFormat="1" ht="19.5" customHeight="1">
      <c r="A53" s="87" t="s">
        <v>140</v>
      </c>
      <c r="B53" s="88">
        <v>3</v>
      </c>
      <c r="C53" s="88">
        <f t="shared" si="1"/>
        <v>-3</v>
      </c>
      <c r="D53" s="88">
        <v>0</v>
      </c>
      <c r="E53" s="87" t="s">
        <v>95</v>
      </c>
    </row>
    <row r="54" spans="1:5" s="67" customFormat="1" ht="24">
      <c r="A54" s="87" t="s">
        <v>141</v>
      </c>
      <c r="B54" s="88">
        <v>108</v>
      </c>
      <c r="C54" s="88">
        <f t="shared" si="1"/>
        <v>-60</v>
      </c>
      <c r="D54" s="88">
        <v>48</v>
      </c>
      <c r="E54" s="87" t="s">
        <v>95</v>
      </c>
    </row>
    <row r="55" spans="1:5" s="67" customFormat="1" ht="19.5" customHeight="1">
      <c r="A55" s="87" t="s">
        <v>142</v>
      </c>
      <c r="B55" s="88">
        <v>13</v>
      </c>
      <c r="C55" s="88">
        <f t="shared" si="1"/>
        <v>-13</v>
      </c>
      <c r="D55" s="88">
        <v>0</v>
      </c>
      <c r="E55" s="87" t="s">
        <v>95</v>
      </c>
    </row>
    <row r="56" spans="1:7" s="67" customFormat="1" ht="24">
      <c r="A56" s="87" t="s">
        <v>143</v>
      </c>
      <c r="B56" s="88">
        <v>3.5</v>
      </c>
      <c r="C56" s="88">
        <f t="shared" si="1"/>
        <v>-3.5</v>
      </c>
      <c r="D56" s="88">
        <v>0</v>
      </c>
      <c r="E56" s="87" t="s">
        <v>95</v>
      </c>
      <c r="G56" s="90"/>
    </row>
    <row r="57" spans="1:7" s="67" customFormat="1" ht="19.5" customHeight="1">
      <c r="A57" s="87" t="s">
        <v>144</v>
      </c>
      <c r="B57" s="88">
        <v>134</v>
      </c>
      <c r="C57" s="88">
        <f t="shared" si="1"/>
        <v>-86</v>
      </c>
      <c r="D57" s="88">
        <v>48</v>
      </c>
      <c r="E57" s="87" t="s">
        <v>145</v>
      </c>
      <c r="G57" s="91"/>
    </row>
    <row r="58" spans="1:7" s="67" customFormat="1" ht="19.5" customHeight="1">
      <c r="A58" s="87" t="s">
        <v>146</v>
      </c>
      <c r="B58" s="88">
        <v>5</v>
      </c>
      <c r="C58" s="88">
        <f t="shared" si="1"/>
        <v>-5</v>
      </c>
      <c r="D58" s="88">
        <v>0</v>
      </c>
      <c r="E58" s="87" t="s">
        <v>145</v>
      </c>
      <c r="G58" s="91"/>
    </row>
    <row r="59" spans="1:7" s="67" customFormat="1" ht="19.5" customHeight="1">
      <c r="A59" s="87" t="s">
        <v>147</v>
      </c>
      <c r="B59" s="88">
        <v>2</v>
      </c>
      <c r="C59" s="88">
        <f t="shared" si="1"/>
        <v>-2</v>
      </c>
      <c r="D59" s="88">
        <v>0</v>
      </c>
      <c r="E59" s="87" t="s">
        <v>145</v>
      </c>
      <c r="G59" s="90"/>
    </row>
    <row r="60" spans="1:5" s="67" customFormat="1" ht="19.5" customHeight="1">
      <c r="A60" s="87" t="s">
        <v>148</v>
      </c>
      <c r="B60" s="88">
        <v>10</v>
      </c>
      <c r="C60" s="88">
        <f t="shared" si="1"/>
        <v>-10</v>
      </c>
      <c r="D60" s="88">
        <v>0</v>
      </c>
      <c r="E60" s="87" t="s">
        <v>145</v>
      </c>
    </row>
    <row r="61" spans="1:5" s="67" customFormat="1" ht="19.5" customHeight="1">
      <c r="A61" s="87" t="s">
        <v>149</v>
      </c>
      <c r="B61" s="88">
        <v>151</v>
      </c>
      <c r="C61" s="88">
        <f t="shared" si="1"/>
        <v>-16</v>
      </c>
      <c r="D61" s="88">
        <v>135</v>
      </c>
      <c r="E61" s="87" t="s">
        <v>145</v>
      </c>
    </row>
    <row r="62" spans="1:5" s="67" customFormat="1" ht="19.5" customHeight="1">
      <c r="A62" s="87" t="s">
        <v>150</v>
      </c>
      <c r="B62" s="88">
        <v>150</v>
      </c>
      <c r="C62" s="88">
        <f t="shared" si="1"/>
        <v>-135</v>
      </c>
      <c r="D62" s="88">
        <v>15</v>
      </c>
      <c r="E62" s="87" t="s">
        <v>81</v>
      </c>
    </row>
    <row r="63" spans="1:5" s="67" customFormat="1" ht="19.5" customHeight="1">
      <c r="A63" s="87" t="s">
        <v>151</v>
      </c>
      <c r="B63" s="88">
        <v>31</v>
      </c>
      <c r="C63" s="88">
        <f t="shared" si="1"/>
        <v>-31</v>
      </c>
      <c r="D63" s="88">
        <v>0</v>
      </c>
      <c r="E63" s="87" t="s">
        <v>84</v>
      </c>
    </row>
    <row r="64" spans="1:5" s="67" customFormat="1" ht="19.5" customHeight="1">
      <c r="A64" s="87" t="s">
        <v>152</v>
      </c>
      <c r="B64" s="88">
        <v>130</v>
      </c>
      <c r="C64" s="88">
        <f t="shared" si="1"/>
        <v>-30</v>
      </c>
      <c r="D64" s="88">
        <v>100</v>
      </c>
      <c r="E64" s="87" t="s">
        <v>86</v>
      </c>
    </row>
    <row r="65" spans="1:5" s="67" customFormat="1" ht="19.5" customHeight="1">
      <c r="A65" s="87" t="s">
        <v>153</v>
      </c>
      <c r="B65" s="88">
        <v>150</v>
      </c>
      <c r="C65" s="88">
        <f t="shared" si="1"/>
        <v>-50</v>
      </c>
      <c r="D65" s="88">
        <v>100</v>
      </c>
      <c r="E65" s="87" t="s">
        <v>86</v>
      </c>
    </row>
    <row r="66" spans="1:5" s="67" customFormat="1" ht="19.5" customHeight="1">
      <c r="A66" s="87" t="s">
        <v>154</v>
      </c>
      <c r="B66" s="88">
        <v>20</v>
      </c>
      <c r="C66" s="88">
        <f t="shared" si="1"/>
        <v>-20</v>
      </c>
      <c r="D66" s="88">
        <v>0</v>
      </c>
      <c r="E66" s="87" t="s">
        <v>155</v>
      </c>
    </row>
    <row r="67" spans="1:5" s="67" customFormat="1" ht="24">
      <c r="A67" s="87" t="s">
        <v>156</v>
      </c>
      <c r="B67" s="88">
        <v>13.4</v>
      </c>
      <c r="C67" s="88">
        <f t="shared" si="1"/>
        <v>-4.200000000000001</v>
      </c>
      <c r="D67" s="88">
        <v>9.2</v>
      </c>
      <c r="E67" s="87" t="s">
        <v>157</v>
      </c>
    </row>
    <row r="68" spans="1:5" s="67" customFormat="1" ht="19.5" customHeight="1">
      <c r="A68" s="87" t="s">
        <v>158</v>
      </c>
      <c r="B68" s="88">
        <v>120</v>
      </c>
      <c r="C68" s="88">
        <f t="shared" si="1"/>
        <v>-68</v>
      </c>
      <c r="D68" s="88">
        <v>52</v>
      </c>
      <c r="E68" s="87" t="s">
        <v>155</v>
      </c>
    </row>
    <row r="69" spans="1:5" s="67" customFormat="1" ht="19.5" customHeight="1">
      <c r="A69" s="87" t="s">
        <v>159</v>
      </c>
      <c r="B69" s="88">
        <v>50</v>
      </c>
      <c r="C69" s="88">
        <f t="shared" si="1"/>
        <v>-36.5</v>
      </c>
      <c r="D69" s="88">
        <v>13.5</v>
      </c>
      <c r="E69" s="87" t="s">
        <v>157</v>
      </c>
    </row>
    <row r="70" spans="1:5" s="67" customFormat="1" ht="19.5" customHeight="1">
      <c r="A70" s="87" t="s">
        <v>160</v>
      </c>
      <c r="B70" s="88">
        <v>30</v>
      </c>
      <c r="C70" s="88">
        <f t="shared" si="1"/>
        <v>-15</v>
      </c>
      <c r="D70" s="88">
        <v>15</v>
      </c>
      <c r="E70" s="87" t="s">
        <v>157</v>
      </c>
    </row>
    <row r="71" spans="1:5" s="67" customFormat="1" ht="19.5" customHeight="1">
      <c r="A71" s="87" t="s">
        <v>161</v>
      </c>
      <c r="B71" s="88">
        <v>379.3</v>
      </c>
      <c r="C71" s="88">
        <f t="shared" si="1"/>
        <v>-359.3</v>
      </c>
      <c r="D71" s="88">
        <v>20</v>
      </c>
      <c r="E71" s="87" t="s">
        <v>157</v>
      </c>
    </row>
    <row r="72" spans="1:5" s="67" customFormat="1" ht="19.5" customHeight="1">
      <c r="A72" s="87" t="s">
        <v>162</v>
      </c>
      <c r="B72" s="88">
        <v>150</v>
      </c>
      <c r="C72" s="88">
        <f t="shared" si="1"/>
        <v>-80</v>
      </c>
      <c r="D72" s="88">
        <v>70</v>
      </c>
      <c r="E72" s="87" t="s">
        <v>157</v>
      </c>
    </row>
    <row r="73" spans="1:5" s="67" customFormat="1" ht="19.5" customHeight="1">
      <c r="A73" s="87" t="s">
        <v>163</v>
      </c>
      <c r="B73" s="88">
        <v>500</v>
      </c>
      <c r="C73" s="88">
        <f t="shared" si="1"/>
        <v>-300</v>
      </c>
      <c r="D73" s="88">
        <v>200</v>
      </c>
      <c r="E73" s="87" t="s">
        <v>157</v>
      </c>
    </row>
    <row r="74" spans="1:5" s="67" customFormat="1" ht="19.5" customHeight="1">
      <c r="A74" s="87" t="s">
        <v>164</v>
      </c>
      <c r="B74" s="88">
        <v>252.1</v>
      </c>
      <c r="C74" s="88">
        <f t="shared" si="1"/>
        <v>-100</v>
      </c>
      <c r="D74" s="88">
        <v>152.1</v>
      </c>
      <c r="E74" s="87" t="s">
        <v>88</v>
      </c>
    </row>
    <row r="75" spans="1:5" s="67" customFormat="1" ht="19.5" customHeight="1">
      <c r="A75" s="87" t="s">
        <v>165</v>
      </c>
      <c r="B75" s="88">
        <v>98.9</v>
      </c>
      <c r="C75" s="88">
        <f t="shared" si="1"/>
        <v>-48.00000000000001</v>
      </c>
      <c r="D75" s="88">
        <v>50.9</v>
      </c>
      <c r="E75" s="87" t="s">
        <v>88</v>
      </c>
    </row>
    <row r="76" spans="1:5" s="67" customFormat="1" ht="19.5" customHeight="1">
      <c r="A76" s="87" t="s">
        <v>166</v>
      </c>
      <c r="B76" s="88">
        <v>156</v>
      </c>
      <c r="C76" s="88">
        <f t="shared" si="1"/>
        <v>-5</v>
      </c>
      <c r="D76" s="88">
        <v>151</v>
      </c>
      <c r="E76" s="87" t="s">
        <v>88</v>
      </c>
    </row>
    <row r="77" spans="1:5" s="67" customFormat="1" ht="19.5" customHeight="1">
      <c r="A77" s="87" t="s">
        <v>167</v>
      </c>
      <c r="B77" s="88">
        <v>50</v>
      </c>
      <c r="C77" s="88">
        <f t="shared" si="1"/>
        <v>-50</v>
      </c>
      <c r="D77" s="88">
        <v>0</v>
      </c>
      <c r="E77" s="87" t="s">
        <v>88</v>
      </c>
    </row>
    <row r="78" spans="1:5" s="67" customFormat="1" ht="19.5" customHeight="1">
      <c r="A78" s="87" t="s">
        <v>168</v>
      </c>
      <c r="B78" s="88">
        <v>15</v>
      </c>
      <c r="C78" s="88">
        <f t="shared" si="1"/>
        <v>-5</v>
      </c>
      <c r="D78" s="88">
        <v>10</v>
      </c>
      <c r="E78" s="87" t="s">
        <v>169</v>
      </c>
    </row>
    <row r="79" spans="1:5" s="67" customFormat="1" ht="19.5" customHeight="1">
      <c r="A79" s="87" t="s">
        <v>170</v>
      </c>
      <c r="B79" s="88">
        <v>15</v>
      </c>
      <c r="C79" s="88">
        <f t="shared" si="1"/>
        <v>-5</v>
      </c>
      <c r="D79" s="88">
        <v>10</v>
      </c>
      <c r="E79" s="87" t="s">
        <v>169</v>
      </c>
    </row>
    <row r="80" spans="1:5" s="67" customFormat="1" ht="19.5" customHeight="1">
      <c r="A80" s="87" t="s">
        <v>171</v>
      </c>
      <c r="B80" s="88">
        <v>6</v>
      </c>
      <c r="C80" s="88">
        <f t="shared" si="1"/>
        <v>-2</v>
      </c>
      <c r="D80" s="88">
        <v>4</v>
      </c>
      <c r="E80" s="87" t="s">
        <v>172</v>
      </c>
    </row>
    <row r="81" spans="1:5" s="67" customFormat="1" ht="19.5" customHeight="1">
      <c r="A81" s="87" t="s">
        <v>173</v>
      </c>
      <c r="B81" s="88">
        <v>2</v>
      </c>
      <c r="C81" s="88">
        <f t="shared" si="1"/>
        <v>-2</v>
      </c>
      <c r="D81" s="88">
        <v>0</v>
      </c>
      <c r="E81" s="87" t="s">
        <v>172</v>
      </c>
    </row>
    <row r="82" spans="1:5" s="67" customFormat="1" ht="19.5" customHeight="1">
      <c r="A82" s="87" t="s">
        <v>174</v>
      </c>
      <c r="B82" s="88">
        <v>500</v>
      </c>
      <c r="C82" s="88">
        <f t="shared" si="1"/>
        <v>-219</v>
      </c>
      <c r="D82" s="88">
        <v>281</v>
      </c>
      <c r="E82" s="87" t="s">
        <v>90</v>
      </c>
    </row>
    <row r="83" spans="1:5" s="67" customFormat="1" ht="19.5" customHeight="1">
      <c r="A83" s="87" t="s">
        <v>175</v>
      </c>
      <c r="B83" s="88">
        <v>360</v>
      </c>
      <c r="C83" s="88">
        <f t="shared" si="1"/>
        <v>-67</v>
      </c>
      <c r="D83" s="88">
        <v>293</v>
      </c>
      <c r="E83" s="87" t="s">
        <v>90</v>
      </c>
    </row>
    <row r="84" spans="1:5" s="67" customFormat="1" ht="30" customHeight="1">
      <c r="A84" s="87" t="s">
        <v>176</v>
      </c>
      <c r="B84" s="88">
        <v>30</v>
      </c>
      <c r="C84" s="88">
        <f t="shared" si="1"/>
        <v>-20</v>
      </c>
      <c r="D84" s="88">
        <v>10</v>
      </c>
      <c r="E84" s="87" t="s">
        <v>177</v>
      </c>
    </row>
    <row r="85" spans="1:5" s="67" customFormat="1" ht="19.5" customHeight="1">
      <c r="A85" s="87" t="s">
        <v>178</v>
      </c>
      <c r="B85" s="88">
        <v>40</v>
      </c>
      <c r="C85" s="88">
        <f t="shared" si="1"/>
        <v>-20</v>
      </c>
      <c r="D85" s="88">
        <v>20</v>
      </c>
      <c r="E85" s="87" t="s">
        <v>95</v>
      </c>
    </row>
    <row r="86" spans="1:5" s="67" customFormat="1" ht="19.5" customHeight="1">
      <c r="A86" s="87" t="s">
        <v>179</v>
      </c>
      <c r="B86" s="88">
        <v>200</v>
      </c>
      <c r="C86" s="88">
        <f t="shared" si="1"/>
        <v>-100</v>
      </c>
      <c r="D86" s="88">
        <v>100</v>
      </c>
      <c r="E86" s="87" t="s">
        <v>86</v>
      </c>
    </row>
    <row r="87" spans="1:5" s="67" customFormat="1" ht="33" customHeight="1">
      <c r="A87" s="87" t="s">
        <v>180</v>
      </c>
      <c r="B87" s="88">
        <v>487</v>
      </c>
      <c r="C87" s="88">
        <f t="shared" si="1"/>
        <v>-317</v>
      </c>
      <c r="D87" s="88">
        <v>170</v>
      </c>
      <c r="E87" s="87" t="s">
        <v>95</v>
      </c>
    </row>
    <row r="88" spans="1:5" s="67" customFormat="1" ht="19.5" customHeight="1">
      <c r="A88" s="87" t="s">
        <v>181</v>
      </c>
      <c r="B88" s="88">
        <v>60</v>
      </c>
      <c r="C88" s="88">
        <f t="shared" si="1"/>
        <v>-20</v>
      </c>
      <c r="D88" s="88">
        <v>40</v>
      </c>
      <c r="E88" s="87" t="s">
        <v>182</v>
      </c>
    </row>
    <row r="89" spans="1:5" s="67" customFormat="1" ht="19.5" customHeight="1">
      <c r="A89" s="87" t="s">
        <v>183</v>
      </c>
      <c r="B89" s="88">
        <v>35.6</v>
      </c>
      <c r="C89" s="88">
        <f t="shared" si="1"/>
        <v>-15.600000000000001</v>
      </c>
      <c r="D89" s="88">
        <v>20</v>
      </c>
      <c r="E89" s="87" t="s">
        <v>182</v>
      </c>
    </row>
    <row r="90" spans="1:5" s="67" customFormat="1" ht="19.5" customHeight="1">
      <c r="A90" s="87" t="s">
        <v>184</v>
      </c>
      <c r="B90" s="88">
        <v>50</v>
      </c>
      <c r="C90" s="88">
        <f t="shared" si="1"/>
        <v>-5</v>
      </c>
      <c r="D90" s="88">
        <v>45</v>
      </c>
      <c r="E90" s="87" t="s">
        <v>182</v>
      </c>
    </row>
    <row r="91" spans="1:5" s="67" customFormat="1" ht="19.5" customHeight="1">
      <c r="A91" s="87" t="s">
        <v>185</v>
      </c>
      <c r="B91" s="88">
        <v>530</v>
      </c>
      <c r="C91" s="88">
        <f t="shared" si="1"/>
        <v>-10</v>
      </c>
      <c r="D91" s="88">
        <v>520</v>
      </c>
      <c r="E91" s="87" t="s">
        <v>110</v>
      </c>
    </row>
    <row r="92" spans="1:5" s="67" customFormat="1" ht="19.5" customHeight="1">
      <c r="A92" s="87" t="s">
        <v>186</v>
      </c>
      <c r="B92" s="88">
        <v>440</v>
      </c>
      <c r="C92" s="88">
        <f t="shared" si="1"/>
        <v>-100</v>
      </c>
      <c r="D92" s="88">
        <v>340</v>
      </c>
      <c r="E92" s="87" t="s">
        <v>90</v>
      </c>
    </row>
    <row r="93" spans="1:5" s="67" customFormat="1" ht="19.5" customHeight="1">
      <c r="A93" s="87" t="s">
        <v>187</v>
      </c>
      <c r="B93" s="88">
        <v>21</v>
      </c>
      <c r="C93" s="88">
        <f t="shared" si="1"/>
        <v>-11</v>
      </c>
      <c r="D93" s="88">
        <v>10</v>
      </c>
      <c r="E93" s="87" t="s">
        <v>115</v>
      </c>
    </row>
    <row r="94" spans="1:5" s="67" customFormat="1" ht="19.5" customHeight="1">
      <c r="A94" s="87" t="s">
        <v>188</v>
      </c>
      <c r="B94" s="88">
        <v>500</v>
      </c>
      <c r="C94" s="88">
        <f t="shared" si="1"/>
        <v>-370</v>
      </c>
      <c r="D94" s="88">
        <v>130</v>
      </c>
      <c r="E94" s="87" t="s">
        <v>189</v>
      </c>
    </row>
    <row r="95" spans="1:5" s="67" customFormat="1" ht="19.5" customHeight="1">
      <c r="A95" s="87" t="s">
        <v>190</v>
      </c>
      <c r="B95" s="88">
        <v>100</v>
      </c>
      <c r="C95" s="88">
        <f t="shared" si="1"/>
        <v>-100</v>
      </c>
      <c r="D95" s="88">
        <v>0</v>
      </c>
      <c r="E95" s="87" t="s">
        <v>191</v>
      </c>
    </row>
    <row r="96" spans="1:5" s="67" customFormat="1" ht="19.5" customHeight="1">
      <c r="A96" s="87" t="s">
        <v>192</v>
      </c>
      <c r="B96" s="88">
        <v>40</v>
      </c>
      <c r="C96" s="88">
        <f t="shared" si="1"/>
        <v>-18</v>
      </c>
      <c r="D96" s="88">
        <v>22</v>
      </c>
      <c r="E96" s="87" t="s">
        <v>193</v>
      </c>
    </row>
    <row r="97" spans="1:5" s="67" customFormat="1" ht="24">
      <c r="A97" s="87" t="s">
        <v>194</v>
      </c>
      <c r="B97" s="88">
        <v>150</v>
      </c>
      <c r="C97" s="88">
        <f t="shared" si="1"/>
        <v>-150</v>
      </c>
      <c r="D97" s="88">
        <v>0</v>
      </c>
      <c r="E97" s="87" t="s">
        <v>193</v>
      </c>
    </row>
    <row r="98" spans="1:5" s="67" customFormat="1" ht="24">
      <c r="A98" s="87" t="s">
        <v>195</v>
      </c>
      <c r="B98" s="88">
        <v>15</v>
      </c>
      <c r="C98" s="88">
        <f t="shared" si="1"/>
        <v>-15</v>
      </c>
      <c r="D98" s="88">
        <v>0</v>
      </c>
      <c r="E98" s="87" t="s">
        <v>193</v>
      </c>
    </row>
    <row r="99" spans="1:5" s="67" customFormat="1" ht="14.25">
      <c r="A99" s="87" t="s">
        <v>196</v>
      </c>
      <c r="B99" s="88">
        <v>5</v>
      </c>
      <c r="C99" s="88">
        <f t="shared" si="1"/>
        <v>-3</v>
      </c>
      <c r="D99" s="88">
        <v>2</v>
      </c>
      <c r="E99" s="89" t="s">
        <v>112</v>
      </c>
    </row>
    <row r="100" spans="1:5" s="68" customFormat="1" ht="24">
      <c r="A100" s="87" t="s">
        <v>197</v>
      </c>
      <c r="B100" s="88">
        <v>5</v>
      </c>
      <c r="C100" s="88">
        <f aca="true" t="shared" si="2" ref="C100:C108">D100-B100</f>
        <v>-3</v>
      </c>
      <c r="D100" s="88">
        <v>2</v>
      </c>
      <c r="E100" s="89" t="s">
        <v>112</v>
      </c>
    </row>
    <row r="101" spans="1:5" s="67" customFormat="1" ht="19.5" customHeight="1">
      <c r="A101" s="87" t="s">
        <v>198</v>
      </c>
      <c r="B101" s="88">
        <v>202</v>
      </c>
      <c r="C101" s="88">
        <f t="shared" si="2"/>
        <v>-137</v>
      </c>
      <c r="D101" s="88">
        <v>65</v>
      </c>
      <c r="E101" s="87" t="s">
        <v>117</v>
      </c>
    </row>
    <row r="102" spans="1:5" s="67" customFormat="1" ht="19.5" customHeight="1">
      <c r="A102" s="87" t="s">
        <v>199</v>
      </c>
      <c r="B102" s="88">
        <v>80</v>
      </c>
      <c r="C102" s="88">
        <f t="shared" si="2"/>
        <v>-80</v>
      </c>
      <c r="D102" s="88">
        <v>0</v>
      </c>
      <c r="E102" s="87" t="s">
        <v>117</v>
      </c>
    </row>
    <row r="103" spans="1:5" s="67" customFormat="1" ht="19.5" customHeight="1">
      <c r="A103" s="87" t="s">
        <v>200</v>
      </c>
      <c r="B103" s="88">
        <v>50</v>
      </c>
      <c r="C103" s="88">
        <f t="shared" si="2"/>
        <v>-21</v>
      </c>
      <c r="D103" s="88">
        <v>29</v>
      </c>
      <c r="E103" s="87" t="s">
        <v>123</v>
      </c>
    </row>
    <row r="104" spans="1:5" s="67" customFormat="1" ht="19.5" customHeight="1">
      <c r="A104" s="87" t="s">
        <v>201</v>
      </c>
      <c r="B104" s="88">
        <v>60</v>
      </c>
      <c r="C104" s="88">
        <f t="shared" si="2"/>
        <v>-52</v>
      </c>
      <c r="D104" s="88">
        <v>8</v>
      </c>
      <c r="E104" s="87" t="s">
        <v>123</v>
      </c>
    </row>
    <row r="105" spans="1:5" s="67" customFormat="1" ht="19.5" customHeight="1">
      <c r="A105" s="87" t="s">
        <v>202</v>
      </c>
      <c r="B105" s="88">
        <v>8000</v>
      </c>
      <c r="C105" s="88">
        <f t="shared" si="2"/>
        <v>-2500</v>
      </c>
      <c r="D105" s="88">
        <v>5500</v>
      </c>
      <c r="E105" s="87" t="s">
        <v>203</v>
      </c>
    </row>
    <row r="106" spans="1:5" s="67" customFormat="1" ht="19.5" customHeight="1">
      <c r="A106" s="85" t="s">
        <v>204</v>
      </c>
      <c r="B106" s="86">
        <v>19916</v>
      </c>
      <c r="C106" s="86">
        <f t="shared" si="2"/>
        <v>488</v>
      </c>
      <c r="D106" s="86">
        <v>20404</v>
      </c>
      <c r="E106" s="87"/>
    </row>
    <row r="107" spans="1:5" s="67" customFormat="1" ht="19.5" customHeight="1">
      <c r="A107" s="85" t="s">
        <v>205</v>
      </c>
      <c r="B107" s="86">
        <v>15507</v>
      </c>
      <c r="C107" s="86">
        <f t="shared" si="2"/>
        <v>75747</v>
      </c>
      <c r="D107" s="86">
        <v>91254</v>
      </c>
      <c r="E107" s="87"/>
    </row>
    <row r="108" spans="1:5" s="67" customFormat="1" ht="19.5" customHeight="1">
      <c r="A108" s="85" t="s">
        <v>206</v>
      </c>
      <c r="B108" s="86">
        <v>2784</v>
      </c>
      <c r="C108" s="86">
        <f t="shared" si="2"/>
        <v>680</v>
      </c>
      <c r="D108" s="86">
        <v>3464</v>
      </c>
      <c r="E108" s="87"/>
    </row>
    <row r="109" spans="1:5" s="67" customFormat="1" ht="19.5" customHeight="1">
      <c r="A109" s="81" t="s">
        <v>207</v>
      </c>
      <c r="B109" s="86">
        <f>B5+B106+B107+B108</f>
        <v>64971</v>
      </c>
      <c r="C109" s="86">
        <f>C5+C106+C107+C108</f>
        <v>72277</v>
      </c>
      <c r="D109" s="86">
        <f>D5+D106+D107+D108</f>
        <v>137248</v>
      </c>
      <c r="E109" s="87"/>
    </row>
    <row r="110" spans="2:4" s="67" customFormat="1" ht="14.25">
      <c r="B110" s="68"/>
      <c r="C110" s="92"/>
      <c r="D110" s="93"/>
    </row>
    <row r="111" spans="2:4" s="67" customFormat="1" ht="14.25">
      <c r="B111" s="68"/>
      <c r="C111" s="92"/>
      <c r="D111" s="93"/>
    </row>
    <row r="112" spans="2:4" s="67" customFormat="1" ht="14.25">
      <c r="B112" s="68"/>
      <c r="C112" s="92"/>
      <c r="D112" s="93"/>
    </row>
    <row r="113" spans="2:4" s="67" customFormat="1" ht="14.25">
      <c r="B113" s="68"/>
      <c r="C113" s="92"/>
      <c r="D113" s="93"/>
    </row>
    <row r="114" spans="2:4" s="67" customFormat="1" ht="14.25">
      <c r="B114" s="68"/>
      <c r="C114" s="92"/>
      <c r="D114" s="93"/>
    </row>
    <row r="115" spans="2:4" s="67" customFormat="1" ht="14.25">
      <c r="B115" s="68"/>
      <c r="C115" s="92"/>
      <c r="D115" s="93"/>
    </row>
    <row r="116" spans="2:4" s="67" customFormat="1" ht="14.25">
      <c r="B116" s="68"/>
      <c r="C116" s="92"/>
      <c r="D116" s="93"/>
    </row>
    <row r="117" spans="2:4" s="67" customFormat="1" ht="14.25">
      <c r="B117" s="68"/>
      <c r="C117" s="92"/>
      <c r="D117" s="93"/>
    </row>
    <row r="118" spans="2:4" s="67" customFormat="1" ht="14.25">
      <c r="B118" s="68"/>
      <c r="C118" s="92"/>
      <c r="D118" s="93"/>
    </row>
    <row r="119" spans="2:4" s="67" customFormat="1" ht="14.25">
      <c r="B119" s="68"/>
      <c r="C119" s="92"/>
      <c r="D119" s="93"/>
    </row>
    <row r="120" spans="2:4" s="67" customFormat="1" ht="14.25">
      <c r="B120" s="68"/>
      <c r="C120" s="92"/>
      <c r="D120" s="93"/>
    </row>
    <row r="121" spans="2:4" s="67" customFormat="1" ht="14.25">
      <c r="B121" s="68"/>
      <c r="C121" s="92"/>
      <c r="D121" s="93"/>
    </row>
    <row r="122" spans="2:4" s="67" customFormat="1" ht="14.25">
      <c r="B122" s="68"/>
      <c r="C122" s="92"/>
      <c r="D122" s="93"/>
    </row>
    <row r="123" spans="2:4" s="67" customFormat="1" ht="14.25">
      <c r="B123" s="68"/>
      <c r="C123" s="92"/>
      <c r="D123" s="93"/>
    </row>
    <row r="124" spans="2:4" s="67" customFormat="1" ht="14.25">
      <c r="B124" s="68"/>
      <c r="C124" s="92"/>
      <c r="D124" s="93"/>
    </row>
    <row r="125" spans="2:4" s="67" customFormat="1" ht="14.25">
      <c r="B125" s="68"/>
      <c r="C125" s="92"/>
      <c r="D125" s="93"/>
    </row>
    <row r="126" spans="2:4" s="67" customFormat="1" ht="14.25">
      <c r="B126" s="68"/>
      <c r="C126" s="92"/>
      <c r="D126" s="93"/>
    </row>
    <row r="127" spans="2:4" s="67" customFormat="1" ht="14.25">
      <c r="B127" s="68"/>
      <c r="C127" s="92"/>
      <c r="D127" s="93"/>
    </row>
    <row r="128" spans="2:4" s="67" customFormat="1" ht="14.25">
      <c r="B128" s="68"/>
      <c r="C128" s="92"/>
      <c r="D128" s="93"/>
    </row>
    <row r="129" spans="2:4" s="67" customFormat="1" ht="14.25">
      <c r="B129" s="68"/>
      <c r="C129" s="92"/>
      <c r="D129" s="93"/>
    </row>
    <row r="130" spans="2:4" s="67" customFormat="1" ht="14.25">
      <c r="B130" s="68"/>
      <c r="C130" s="92"/>
      <c r="D130" s="93"/>
    </row>
    <row r="131" spans="2:4" s="67" customFormat="1" ht="14.25">
      <c r="B131" s="68"/>
      <c r="C131" s="92"/>
      <c r="D131" s="93"/>
    </row>
    <row r="132" spans="2:4" s="67" customFormat="1" ht="14.25">
      <c r="B132" s="68"/>
      <c r="C132" s="92"/>
      <c r="D132" s="93"/>
    </row>
    <row r="133" spans="2:4" s="67" customFormat="1" ht="14.25">
      <c r="B133" s="68"/>
      <c r="C133" s="92"/>
      <c r="D133" s="93"/>
    </row>
    <row r="134" spans="2:4" s="67" customFormat="1" ht="14.25">
      <c r="B134" s="68"/>
      <c r="C134" s="92"/>
      <c r="D134" s="93"/>
    </row>
    <row r="135" spans="2:4" s="67" customFormat="1" ht="14.25">
      <c r="B135" s="68"/>
      <c r="C135" s="92"/>
      <c r="D135" s="93"/>
    </row>
    <row r="136" spans="2:4" s="67" customFormat="1" ht="14.25">
      <c r="B136" s="68"/>
      <c r="C136" s="92"/>
      <c r="D136" s="93"/>
    </row>
    <row r="137" spans="2:4" s="67" customFormat="1" ht="14.25">
      <c r="B137" s="68"/>
      <c r="C137" s="92"/>
      <c r="D137" s="93"/>
    </row>
    <row r="138" spans="2:4" s="67" customFormat="1" ht="14.25">
      <c r="B138" s="68"/>
      <c r="C138" s="92"/>
      <c r="D138" s="93"/>
    </row>
    <row r="139" spans="2:4" s="67" customFormat="1" ht="14.25">
      <c r="B139" s="68"/>
      <c r="C139" s="92"/>
      <c r="D139" s="93"/>
    </row>
    <row r="140" spans="2:4" s="67" customFormat="1" ht="14.25">
      <c r="B140" s="68"/>
      <c r="C140" s="92"/>
      <c r="D140" s="93"/>
    </row>
    <row r="141" spans="2:4" s="69" customFormat="1" ht="14.25">
      <c r="B141" s="94"/>
      <c r="C141" s="95"/>
      <c r="D141" s="96"/>
    </row>
    <row r="142" spans="2:4" s="69" customFormat="1" ht="14.25">
      <c r="B142" s="94"/>
      <c r="C142" s="95"/>
      <c r="D142" s="96"/>
    </row>
    <row r="143" spans="2:4" s="69" customFormat="1" ht="14.25">
      <c r="B143" s="94"/>
      <c r="C143" s="95"/>
      <c r="D143" s="96"/>
    </row>
    <row r="144" spans="2:4" s="69" customFormat="1" ht="14.25">
      <c r="B144" s="94"/>
      <c r="C144" s="95"/>
      <c r="D144" s="96"/>
    </row>
    <row r="145" spans="2:4" s="69" customFormat="1" ht="14.25">
      <c r="B145" s="94"/>
      <c r="C145" s="95"/>
      <c r="D145" s="96"/>
    </row>
    <row r="146" spans="2:4" s="69" customFormat="1" ht="14.25">
      <c r="B146" s="94"/>
      <c r="C146" s="95"/>
      <c r="D146" s="96"/>
    </row>
    <row r="147" spans="2:4" s="69" customFormat="1" ht="14.25">
      <c r="B147" s="94"/>
      <c r="C147" s="95"/>
      <c r="D147" s="96"/>
    </row>
    <row r="148" spans="2:4" s="69" customFormat="1" ht="14.25">
      <c r="B148" s="94"/>
      <c r="C148" s="95"/>
      <c r="D148" s="96"/>
    </row>
    <row r="149" spans="2:4" s="69" customFormat="1" ht="14.25">
      <c r="B149" s="94"/>
      <c r="C149" s="95"/>
      <c r="D149" s="96"/>
    </row>
    <row r="150" spans="2:4" s="69" customFormat="1" ht="14.25">
      <c r="B150" s="94"/>
      <c r="C150" s="95"/>
      <c r="D150" s="96"/>
    </row>
    <row r="151" spans="2:4" s="69" customFormat="1" ht="14.25">
      <c r="B151" s="94"/>
      <c r="C151" s="95"/>
      <c r="D151" s="96"/>
    </row>
    <row r="152" spans="2:4" s="69" customFormat="1" ht="14.25">
      <c r="B152" s="94"/>
      <c r="C152" s="95"/>
      <c r="D152" s="96"/>
    </row>
    <row r="153" spans="2:4" s="69" customFormat="1" ht="14.25">
      <c r="B153" s="94"/>
      <c r="C153" s="95"/>
      <c r="D153" s="96"/>
    </row>
    <row r="154" spans="2:4" s="69" customFormat="1" ht="14.25">
      <c r="B154" s="94"/>
      <c r="C154" s="95"/>
      <c r="D154" s="96"/>
    </row>
  </sheetData>
  <sheetProtection/>
  <mergeCells count="1">
    <mergeCell ref="A2:E2"/>
  </mergeCells>
  <printOptions horizontalCentered="1"/>
  <pageMargins left="0.5902777777777778" right="0.5902777777777778" top="0.5902777777777778" bottom="0.5902777777777778" header="0.3104166666666667" footer="0.3104166666666667"/>
  <pageSetup firstPageNumber="47"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6"/>
  <sheetViews>
    <sheetView showZeros="0" zoomScaleSheetLayoutView="100" workbookViewId="0" topLeftCell="A1">
      <selection activeCell="D8" sqref="D8"/>
    </sheetView>
  </sheetViews>
  <sheetFormatPr defaultColWidth="9.125" defaultRowHeight="14.25"/>
  <cols>
    <col min="1" max="1" width="35.50390625" style="50" customWidth="1"/>
    <col min="2" max="4" width="15.625" style="50" customWidth="1"/>
    <col min="5" max="16384" width="9.125" style="36" customWidth="1"/>
  </cols>
  <sheetData>
    <row r="1" spans="1:4" s="35" customFormat="1" ht="15" customHeight="1">
      <c r="A1" s="6" t="s">
        <v>208</v>
      </c>
      <c r="B1" s="40"/>
      <c r="C1" s="40"/>
      <c r="D1" s="40"/>
    </row>
    <row r="2" spans="1:4" s="36" customFormat="1" ht="24">
      <c r="A2" s="39" t="s">
        <v>209</v>
      </c>
      <c r="B2" s="39"/>
      <c r="C2" s="39"/>
      <c r="D2" s="39"/>
    </row>
    <row r="3" spans="1:4" s="36" customFormat="1" ht="19.5" customHeight="1">
      <c r="A3" s="40"/>
      <c r="B3" s="40"/>
      <c r="C3" s="40"/>
      <c r="D3" s="11" t="s">
        <v>2</v>
      </c>
    </row>
    <row r="4" spans="1:4" s="36" customFormat="1" ht="21" customHeight="1">
      <c r="A4" s="51" t="s">
        <v>210</v>
      </c>
      <c r="B4" s="13" t="s">
        <v>4</v>
      </c>
      <c r="C4" s="13" t="s">
        <v>75</v>
      </c>
      <c r="D4" s="13" t="s">
        <v>76</v>
      </c>
    </row>
    <row r="5" spans="1:4" s="36" customFormat="1" ht="21" customHeight="1">
      <c r="A5" s="52" t="s">
        <v>211</v>
      </c>
      <c r="B5" s="53">
        <f>SUM(B6:B12)</f>
        <v>63840</v>
      </c>
      <c r="C5" s="53">
        <f>SUM(C6:C12)</f>
        <v>-11461</v>
      </c>
      <c r="D5" s="53">
        <f>SUM(D6:D12)</f>
        <v>52379</v>
      </c>
    </row>
    <row r="6" spans="1:4" s="36" customFormat="1" ht="21" customHeight="1">
      <c r="A6" s="54" t="s">
        <v>212</v>
      </c>
      <c r="B6" s="55"/>
      <c r="C6" s="56">
        <v>5</v>
      </c>
      <c r="D6" s="55">
        <f>SUM(B6:C6)</f>
        <v>5</v>
      </c>
    </row>
    <row r="7" spans="1:4" s="36" customFormat="1" ht="21" customHeight="1">
      <c r="A7" s="57" t="s">
        <v>213</v>
      </c>
      <c r="B7" s="55">
        <v>1570</v>
      </c>
      <c r="C7" s="56">
        <v>-272</v>
      </c>
      <c r="D7" s="55">
        <f aca="true" t="shared" si="0" ref="D7:D16">SUM(B7:C7)</f>
        <v>1298</v>
      </c>
    </row>
    <row r="8" spans="1:4" s="36" customFormat="1" ht="21" customHeight="1">
      <c r="A8" s="57" t="s">
        <v>214</v>
      </c>
      <c r="B8" s="55">
        <v>61810</v>
      </c>
      <c r="C8" s="56">
        <v>-11833</v>
      </c>
      <c r="D8" s="55">
        <f t="shared" si="0"/>
        <v>49977</v>
      </c>
    </row>
    <row r="9" spans="1:4" s="36" customFormat="1" ht="21" customHeight="1">
      <c r="A9" s="57" t="s">
        <v>215</v>
      </c>
      <c r="B9" s="55"/>
      <c r="C9" s="56">
        <v>299</v>
      </c>
      <c r="D9" s="55">
        <f t="shared" si="0"/>
        <v>299</v>
      </c>
    </row>
    <row r="10" spans="1:4" s="36" customFormat="1" ht="21" customHeight="1">
      <c r="A10" s="57" t="s">
        <v>216</v>
      </c>
      <c r="B10" s="55"/>
      <c r="C10" s="56">
        <v>200</v>
      </c>
      <c r="D10" s="55">
        <f t="shared" si="0"/>
        <v>200</v>
      </c>
    </row>
    <row r="11" spans="1:4" s="36" customFormat="1" ht="21" customHeight="1">
      <c r="A11" s="57" t="s">
        <v>217</v>
      </c>
      <c r="B11" s="55">
        <v>460</v>
      </c>
      <c r="C11" s="56">
        <v>140</v>
      </c>
      <c r="D11" s="55">
        <f t="shared" si="0"/>
        <v>600</v>
      </c>
    </row>
    <row r="12" spans="1:4" s="36" customFormat="1" ht="21" customHeight="1">
      <c r="A12" s="57" t="s">
        <v>218</v>
      </c>
      <c r="B12" s="55"/>
      <c r="C12" s="56"/>
      <c r="D12" s="55">
        <f t="shared" si="0"/>
        <v>0</v>
      </c>
    </row>
    <row r="13" spans="1:4" s="49" customFormat="1" ht="21" customHeight="1">
      <c r="A13" s="52" t="s">
        <v>56</v>
      </c>
      <c r="B13" s="53">
        <f>SUM(B14:B15)</f>
        <v>74045</v>
      </c>
      <c r="C13" s="53">
        <v>1</v>
      </c>
      <c r="D13" s="58">
        <f t="shared" si="0"/>
        <v>74046</v>
      </c>
    </row>
    <row r="14" spans="1:4" s="49" customFormat="1" ht="21" customHeight="1">
      <c r="A14" s="59" t="s">
        <v>219</v>
      </c>
      <c r="B14" s="60">
        <v>10145</v>
      </c>
      <c r="C14" s="60">
        <v>1</v>
      </c>
      <c r="D14" s="55">
        <f t="shared" si="0"/>
        <v>10146</v>
      </c>
    </row>
    <row r="15" spans="1:4" s="49" customFormat="1" ht="21" customHeight="1">
      <c r="A15" s="59" t="s">
        <v>220</v>
      </c>
      <c r="B15" s="60">
        <v>63900</v>
      </c>
      <c r="C15" s="61"/>
      <c r="D15" s="55">
        <f t="shared" si="0"/>
        <v>63900</v>
      </c>
    </row>
    <row r="16" spans="1:4" s="49" customFormat="1" ht="21" customHeight="1">
      <c r="A16" s="13" t="s">
        <v>221</v>
      </c>
      <c r="B16" s="53">
        <f>B5+B13</f>
        <v>137885</v>
      </c>
      <c r="C16" s="53">
        <f>C5+C13</f>
        <v>-11460</v>
      </c>
      <c r="D16" s="53">
        <f>D5+D13</f>
        <v>126425</v>
      </c>
    </row>
  </sheetData>
  <sheetProtection/>
  <mergeCells count="1">
    <mergeCell ref="A2:D2"/>
  </mergeCells>
  <printOptions horizontalCentered="1"/>
  <pageMargins left="0.5902777777777778" right="0.5902777777777778" top="0.5902777777777778" bottom="0.5902777777777778" header="0.5" footer="0.5"/>
  <pageSetup firstPageNumber="77"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37"/>
  <sheetViews>
    <sheetView showZeros="0" zoomScaleSheetLayoutView="100" workbookViewId="0" topLeftCell="A1">
      <selection activeCell="H30" sqref="H30"/>
    </sheetView>
  </sheetViews>
  <sheetFormatPr defaultColWidth="11.00390625" defaultRowHeight="14.25"/>
  <cols>
    <col min="1" max="1" width="44.875" style="37" customWidth="1"/>
    <col min="2" max="4" width="17.50390625" style="37" customWidth="1"/>
    <col min="5" max="16384" width="11.00390625" style="37" customWidth="1"/>
  </cols>
  <sheetData>
    <row r="1" s="35" customFormat="1" ht="14.25">
      <c r="A1" s="6" t="s">
        <v>222</v>
      </c>
    </row>
    <row r="2" spans="1:4" s="36" customFormat="1" ht="24">
      <c r="A2" s="39" t="s">
        <v>223</v>
      </c>
      <c r="B2" s="39"/>
      <c r="C2" s="39"/>
      <c r="D2" s="39"/>
    </row>
    <row r="3" spans="1:4" s="36" customFormat="1" ht="19.5" customHeight="1">
      <c r="A3" s="40"/>
      <c r="B3" s="40"/>
      <c r="C3" s="40"/>
      <c r="D3" s="11" t="s">
        <v>2</v>
      </c>
    </row>
    <row r="4" spans="1:4" s="36" customFormat="1" ht="25.5" customHeight="1">
      <c r="A4" s="41" t="s">
        <v>210</v>
      </c>
      <c r="B4" s="13" t="s">
        <v>4</v>
      </c>
      <c r="C4" s="13" t="s">
        <v>75</v>
      </c>
      <c r="D4" s="13" t="s">
        <v>76</v>
      </c>
    </row>
    <row r="5" spans="1:4" s="36" customFormat="1" ht="36" customHeight="1">
      <c r="A5" s="42" t="s">
        <v>224</v>
      </c>
      <c r="B5" s="43"/>
      <c r="C5" s="43"/>
      <c r="D5" s="44">
        <v>5</v>
      </c>
    </row>
    <row r="6" spans="1:4" s="37" customFormat="1" ht="23.25" customHeight="1">
      <c r="A6" s="45" t="s">
        <v>225</v>
      </c>
      <c r="B6" s="46">
        <f>B8+B16+B19+B20+B22+B23</f>
        <v>37999</v>
      </c>
      <c r="C6" s="46">
        <f>C8+C16+C19+C20+C22+C23</f>
        <v>-8613</v>
      </c>
      <c r="D6" s="46">
        <f>D8+D16+D19+D20+D22+D23</f>
        <v>29386</v>
      </c>
    </row>
    <row r="7" spans="1:4" s="37" customFormat="1" ht="23.25" customHeight="1">
      <c r="A7" s="45" t="s">
        <v>226</v>
      </c>
      <c r="B7" s="46"/>
      <c r="C7" s="46"/>
      <c r="D7" s="46"/>
    </row>
    <row r="8" spans="1:4" s="37" customFormat="1" ht="33" customHeight="1">
      <c r="A8" s="45" t="s">
        <v>227</v>
      </c>
      <c r="B8" s="46">
        <f>B9+B11+B12+B13+B14+B10+B15</f>
        <v>35969</v>
      </c>
      <c r="C8" s="46">
        <f aca="true" t="shared" si="0" ref="C8:C17">D8-B8</f>
        <v>-8263</v>
      </c>
      <c r="D8" s="46">
        <f>D9+D10+D11+D12+D13+D14+D15</f>
        <v>27706</v>
      </c>
    </row>
    <row r="9" spans="1:4" s="37" customFormat="1" ht="23.25" customHeight="1">
      <c r="A9" s="24" t="s">
        <v>228</v>
      </c>
      <c r="B9" s="46">
        <v>3000</v>
      </c>
      <c r="C9" s="46">
        <f t="shared" si="0"/>
        <v>200</v>
      </c>
      <c r="D9" s="46">
        <v>3200</v>
      </c>
    </row>
    <row r="10" spans="1:4" s="38" customFormat="1" ht="23.25" customHeight="1">
      <c r="A10" s="24" t="s">
        <v>229</v>
      </c>
      <c r="B10" s="46">
        <v>26559</v>
      </c>
      <c r="C10" s="46">
        <f t="shared" si="0"/>
        <v>-17298</v>
      </c>
      <c r="D10" s="46">
        <v>9261</v>
      </c>
    </row>
    <row r="11" spans="1:4" s="38" customFormat="1" ht="23.25" customHeight="1">
      <c r="A11" s="24" t="s">
        <v>230</v>
      </c>
      <c r="B11" s="46">
        <v>360</v>
      </c>
      <c r="C11" s="46">
        <f t="shared" si="0"/>
        <v>-160</v>
      </c>
      <c r="D11" s="46">
        <v>200</v>
      </c>
    </row>
    <row r="12" spans="1:4" s="37" customFormat="1" ht="23.25" customHeight="1">
      <c r="A12" s="24" t="s">
        <v>231</v>
      </c>
      <c r="B12" s="46">
        <v>1500</v>
      </c>
      <c r="C12" s="46">
        <f t="shared" si="0"/>
        <v>-815</v>
      </c>
      <c r="D12" s="46">
        <v>685</v>
      </c>
    </row>
    <row r="13" spans="1:4" s="37" customFormat="1" ht="23.25" customHeight="1">
      <c r="A13" s="24" t="s">
        <v>232</v>
      </c>
      <c r="B13" s="46">
        <v>2500</v>
      </c>
      <c r="C13" s="46">
        <f t="shared" si="0"/>
        <v>1700</v>
      </c>
      <c r="D13" s="46">
        <v>4200</v>
      </c>
    </row>
    <row r="14" spans="1:4" s="37" customFormat="1" ht="23.25" customHeight="1">
      <c r="A14" s="24" t="s">
        <v>233</v>
      </c>
      <c r="B14" s="46">
        <v>250</v>
      </c>
      <c r="C14" s="46">
        <f t="shared" si="0"/>
        <v>-150</v>
      </c>
      <c r="D14" s="46">
        <v>100</v>
      </c>
    </row>
    <row r="15" spans="1:4" s="37" customFormat="1" ht="23.25" customHeight="1">
      <c r="A15" s="25" t="s">
        <v>234</v>
      </c>
      <c r="B15" s="46">
        <v>1800</v>
      </c>
      <c r="C15" s="46">
        <f t="shared" si="0"/>
        <v>8260</v>
      </c>
      <c r="D15" s="46">
        <v>10060</v>
      </c>
    </row>
    <row r="16" spans="1:4" s="37" customFormat="1" ht="23.25" customHeight="1">
      <c r="A16" s="45" t="s">
        <v>235</v>
      </c>
      <c r="B16" s="46">
        <f>B17</f>
        <v>0</v>
      </c>
      <c r="C16" s="46">
        <f t="shared" si="0"/>
        <v>0</v>
      </c>
      <c r="D16" s="46">
        <f>D17</f>
        <v>0</v>
      </c>
    </row>
    <row r="17" spans="1:4" s="37" customFormat="1" ht="23.25" customHeight="1">
      <c r="A17" s="45" t="s">
        <v>236</v>
      </c>
      <c r="B17" s="46"/>
      <c r="C17" s="46">
        <f t="shared" si="0"/>
        <v>0</v>
      </c>
      <c r="D17" s="46"/>
    </row>
    <row r="18" spans="1:4" s="37" customFormat="1" ht="23.25" customHeight="1">
      <c r="A18" s="45" t="s">
        <v>237</v>
      </c>
      <c r="B18" s="46"/>
      <c r="C18" s="46"/>
      <c r="D18" s="46"/>
    </row>
    <row r="19" spans="1:4" s="37" customFormat="1" ht="23.25" customHeight="1">
      <c r="A19" s="45" t="s">
        <v>238</v>
      </c>
      <c r="B19" s="46">
        <v>1570</v>
      </c>
      <c r="C19" s="46">
        <f aca="true" t="shared" si="1" ref="C19:C37">D19-B19</f>
        <v>-272</v>
      </c>
      <c r="D19" s="46">
        <v>1298</v>
      </c>
    </row>
    <row r="20" spans="1:4" s="37" customFormat="1" ht="27">
      <c r="A20" s="45" t="s">
        <v>239</v>
      </c>
      <c r="B20" s="46">
        <f>B21</f>
        <v>0</v>
      </c>
      <c r="C20" s="46">
        <f t="shared" si="1"/>
        <v>0</v>
      </c>
      <c r="D20" s="46">
        <f>D21</f>
        <v>0</v>
      </c>
    </row>
    <row r="21" spans="1:4" s="37" customFormat="1" ht="23.25" customHeight="1">
      <c r="A21" s="45" t="s">
        <v>240</v>
      </c>
      <c r="B21" s="46"/>
      <c r="C21" s="46">
        <f t="shared" si="1"/>
        <v>0</v>
      </c>
      <c r="D21" s="46"/>
    </row>
    <row r="22" spans="1:4" s="37" customFormat="1" ht="23.25" customHeight="1">
      <c r="A22" s="45" t="s">
        <v>241</v>
      </c>
      <c r="B22" s="46"/>
      <c r="C22" s="46">
        <f t="shared" si="1"/>
        <v>82</v>
      </c>
      <c r="D22" s="46">
        <v>82</v>
      </c>
    </row>
    <row r="23" spans="1:4" s="37" customFormat="1" ht="23.25" customHeight="1">
      <c r="A23" s="45" t="s">
        <v>242</v>
      </c>
      <c r="B23" s="46">
        <f>B24</f>
        <v>460</v>
      </c>
      <c r="C23" s="46">
        <f t="shared" si="1"/>
        <v>-160</v>
      </c>
      <c r="D23" s="46">
        <f>D24</f>
        <v>300</v>
      </c>
    </row>
    <row r="24" spans="1:4" s="37" customFormat="1" ht="23.25" customHeight="1">
      <c r="A24" s="45" t="s">
        <v>243</v>
      </c>
      <c r="B24" s="46">
        <v>460</v>
      </c>
      <c r="C24" s="46">
        <f t="shared" si="1"/>
        <v>-160</v>
      </c>
      <c r="D24" s="46">
        <v>300</v>
      </c>
    </row>
    <row r="25" spans="1:4" s="37" customFormat="1" ht="23.25" customHeight="1">
      <c r="A25" s="45" t="s">
        <v>244</v>
      </c>
      <c r="B25" s="46">
        <f>B26+B29+B30</f>
        <v>74019</v>
      </c>
      <c r="C25" s="46">
        <f t="shared" si="1"/>
        <v>299</v>
      </c>
      <c r="D25" s="46">
        <f>D26+D29+D30</f>
        <v>74318</v>
      </c>
    </row>
    <row r="26" spans="1:4" s="37" customFormat="1" ht="23.25" customHeight="1">
      <c r="A26" s="45" t="s">
        <v>245</v>
      </c>
      <c r="B26" s="46">
        <f>B27+B28</f>
        <v>73900</v>
      </c>
      <c r="C26" s="46">
        <f t="shared" si="1"/>
        <v>0</v>
      </c>
      <c r="D26" s="46">
        <f>D27+D28</f>
        <v>73900</v>
      </c>
    </row>
    <row r="27" spans="1:4" s="37" customFormat="1" ht="23.25" customHeight="1">
      <c r="A27" s="45" t="s">
        <v>246</v>
      </c>
      <c r="B27" s="46">
        <v>10000</v>
      </c>
      <c r="C27" s="46">
        <f t="shared" si="1"/>
        <v>0</v>
      </c>
      <c r="D27" s="46">
        <v>10000</v>
      </c>
    </row>
    <row r="28" spans="1:4" s="37" customFormat="1" ht="27">
      <c r="A28" s="45" t="s">
        <v>247</v>
      </c>
      <c r="B28" s="46">
        <v>63900</v>
      </c>
      <c r="C28" s="46">
        <f t="shared" si="1"/>
        <v>0</v>
      </c>
      <c r="D28" s="46">
        <v>63900</v>
      </c>
    </row>
    <row r="29" spans="1:4" s="37" customFormat="1" ht="23.25" customHeight="1">
      <c r="A29" s="45" t="s">
        <v>248</v>
      </c>
      <c r="B29" s="46"/>
      <c r="C29" s="46">
        <f t="shared" si="1"/>
        <v>0</v>
      </c>
      <c r="D29" s="46"/>
    </row>
    <row r="30" spans="1:4" s="37" customFormat="1" ht="23.25" customHeight="1">
      <c r="A30" s="45" t="s">
        <v>249</v>
      </c>
      <c r="B30" s="46">
        <f>B31+B32</f>
        <v>119</v>
      </c>
      <c r="C30" s="46">
        <f t="shared" si="1"/>
        <v>299</v>
      </c>
      <c r="D30" s="46">
        <f>D31+D32</f>
        <v>418</v>
      </c>
    </row>
    <row r="31" spans="1:4" s="37" customFormat="1" ht="23.25" customHeight="1">
      <c r="A31" s="45" t="s">
        <v>250</v>
      </c>
      <c r="B31" s="46">
        <v>116</v>
      </c>
      <c r="C31" s="46">
        <f t="shared" si="1"/>
        <v>287</v>
      </c>
      <c r="D31" s="46">
        <v>403</v>
      </c>
    </row>
    <row r="32" spans="1:4" s="37" customFormat="1" ht="23.25" customHeight="1">
      <c r="A32" s="45" t="s">
        <v>251</v>
      </c>
      <c r="B32" s="46">
        <v>3</v>
      </c>
      <c r="C32" s="46">
        <f t="shared" si="1"/>
        <v>12</v>
      </c>
      <c r="D32" s="46">
        <v>15</v>
      </c>
    </row>
    <row r="33" spans="1:4" s="37" customFormat="1" ht="23.25" customHeight="1">
      <c r="A33" s="45" t="s">
        <v>252</v>
      </c>
      <c r="B33" s="46">
        <v>1267</v>
      </c>
      <c r="C33" s="46">
        <f t="shared" si="1"/>
        <v>964</v>
      </c>
      <c r="D33" s="46">
        <v>2231</v>
      </c>
    </row>
    <row r="34" spans="1:4" s="37" customFormat="1" ht="23.25" customHeight="1">
      <c r="A34" s="45" t="s">
        <v>253</v>
      </c>
      <c r="B34" s="46"/>
      <c r="C34" s="46">
        <f t="shared" si="1"/>
        <v>35</v>
      </c>
      <c r="D34" s="46">
        <v>35</v>
      </c>
    </row>
    <row r="35" spans="1:4" s="37" customFormat="1" ht="23.25" customHeight="1">
      <c r="A35" s="45" t="s">
        <v>254</v>
      </c>
      <c r="B35" s="46"/>
      <c r="C35" s="46">
        <f t="shared" si="1"/>
        <v>0</v>
      </c>
      <c r="D35" s="46"/>
    </row>
    <row r="36" spans="1:4" s="37" customFormat="1" ht="23.25" customHeight="1">
      <c r="A36" s="26" t="s">
        <v>255</v>
      </c>
      <c r="B36" s="46">
        <v>24600</v>
      </c>
      <c r="C36" s="46">
        <f t="shared" si="1"/>
        <v>-4150</v>
      </c>
      <c r="D36" s="46">
        <v>20450</v>
      </c>
    </row>
    <row r="37" spans="1:4" s="37" customFormat="1" ht="23.25" customHeight="1">
      <c r="A37" s="41" t="s">
        <v>256</v>
      </c>
      <c r="B37" s="47">
        <f>B5+B6+B25+B33+B34+B35+B36</f>
        <v>137885</v>
      </c>
      <c r="C37" s="48">
        <f t="shared" si="1"/>
        <v>-11460</v>
      </c>
      <c r="D37" s="47">
        <f>D5+D6+D25+D33+D34+D35+D36</f>
        <v>126425</v>
      </c>
    </row>
  </sheetData>
  <sheetProtection/>
  <mergeCells count="1">
    <mergeCell ref="A2:D2"/>
  </mergeCells>
  <printOptions horizontalCentered="1"/>
  <pageMargins left="0.5902777777777778" right="0.5902777777777778" top="0.5902777777777778" bottom="0.5902777777777778" header="0.5" footer="0.5"/>
  <pageSetup firstPageNumber="79"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28"/>
  <sheetViews>
    <sheetView showZeros="0" view="pageBreakPreview" zoomScaleSheetLayoutView="100" workbookViewId="0" topLeftCell="A1">
      <selection activeCell="J19" sqref="J19"/>
    </sheetView>
  </sheetViews>
  <sheetFormatPr defaultColWidth="11.00390625" defaultRowHeight="14.25"/>
  <cols>
    <col min="1" max="1" width="8.50390625" style="5" customWidth="1"/>
    <col min="2" max="2" width="32.00390625" style="5" customWidth="1"/>
    <col min="3" max="6" width="15.625" style="5" customWidth="1"/>
    <col min="7" max="255" width="11.00390625" style="5" customWidth="1"/>
  </cols>
  <sheetData>
    <row r="1" spans="1:5" s="1" customFormat="1" ht="16.5" customHeight="1">
      <c r="A1" s="6" t="s">
        <v>257</v>
      </c>
      <c r="D1" s="7"/>
      <c r="E1" s="7"/>
    </row>
    <row r="2" spans="1:5" s="2" customFormat="1" ht="24">
      <c r="A2" s="8" t="s">
        <v>258</v>
      </c>
      <c r="B2" s="8"/>
      <c r="C2" s="8"/>
      <c r="D2" s="8"/>
      <c r="E2" s="8"/>
    </row>
    <row r="3" spans="1:5" s="2" customFormat="1" ht="15" customHeight="1">
      <c r="A3" s="9"/>
      <c r="B3" s="9"/>
      <c r="C3" s="9"/>
      <c r="D3" s="10"/>
      <c r="E3" s="11" t="s">
        <v>2</v>
      </c>
    </row>
    <row r="4" spans="1:5" s="3" customFormat="1" ht="30" customHeight="1">
      <c r="A4" s="12" t="s">
        <v>259</v>
      </c>
      <c r="B4" s="12"/>
      <c r="C4" s="12" t="s">
        <v>74</v>
      </c>
      <c r="D4" s="13" t="s">
        <v>75</v>
      </c>
      <c r="E4" s="14" t="s">
        <v>76</v>
      </c>
    </row>
    <row r="5" spans="1:5" s="3" customFormat="1" ht="24.75" customHeight="1">
      <c r="A5" s="15" t="s">
        <v>260</v>
      </c>
      <c r="B5" s="15" t="s">
        <v>261</v>
      </c>
      <c r="C5" s="16">
        <f>C6+C15</f>
        <v>39240</v>
      </c>
      <c r="D5" s="16">
        <f>D6+D15</f>
        <v>-17700</v>
      </c>
      <c r="E5" s="16">
        <f>E6+E15</f>
        <v>21540</v>
      </c>
    </row>
    <row r="6" spans="1:5" s="3" customFormat="1" ht="24.75" customHeight="1">
      <c r="A6" s="17" t="s">
        <v>262</v>
      </c>
      <c r="B6" s="17" t="s">
        <v>263</v>
      </c>
      <c r="C6" s="16">
        <f>C7+C8+C9+C10+C11+C12+C13+C14</f>
        <v>34973</v>
      </c>
      <c r="D6" s="18">
        <f aca="true" t="shared" si="0" ref="D6:D26">E6-C6</f>
        <v>-18949</v>
      </c>
      <c r="E6" s="18">
        <f>E7+E8+E9+E10+E11+E12+E13+E14</f>
        <v>16024</v>
      </c>
    </row>
    <row r="7" spans="1:5" s="3" customFormat="1" ht="24.75" customHeight="1">
      <c r="A7" s="19">
        <v>1</v>
      </c>
      <c r="B7" s="20" t="s">
        <v>264</v>
      </c>
      <c r="C7" s="21">
        <v>26533</v>
      </c>
      <c r="D7" s="22">
        <f t="shared" si="0"/>
        <v>-17299</v>
      </c>
      <c r="E7" s="23">
        <v>9234</v>
      </c>
    </row>
    <row r="8" spans="1:5" s="3" customFormat="1" ht="24.75" customHeight="1">
      <c r="A8" s="19">
        <v>2</v>
      </c>
      <c r="B8" s="24" t="s">
        <v>265</v>
      </c>
      <c r="C8" s="21">
        <v>360</v>
      </c>
      <c r="D8" s="22">
        <f t="shared" si="0"/>
        <v>-160</v>
      </c>
      <c r="E8" s="23">
        <v>200</v>
      </c>
    </row>
    <row r="9" spans="1:5" s="3" customFormat="1" ht="24.75" customHeight="1">
      <c r="A9" s="19">
        <v>3</v>
      </c>
      <c r="B9" s="20" t="s">
        <v>266</v>
      </c>
      <c r="C9" s="21">
        <v>1500</v>
      </c>
      <c r="D9" s="22">
        <f t="shared" si="0"/>
        <v>-868</v>
      </c>
      <c r="E9" s="23">
        <v>632</v>
      </c>
    </row>
    <row r="10" spans="1:5" s="3" customFormat="1" ht="24.75" customHeight="1">
      <c r="A10" s="19">
        <v>4</v>
      </c>
      <c r="B10" s="20" t="s">
        <v>267</v>
      </c>
      <c r="C10" s="21">
        <v>2500</v>
      </c>
      <c r="D10" s="22">
        <f t="shared" si="0"/>
        <v>1700</v>
      </c>
      <c r="E10" s="23">
        <v>4200</v>
      </c>
    </row>
    <row r="11" spans="1:5" s="3" customFormat="1" ht="24.75" customHeight="1">
      <c r="A11" s="19">
        <v>5</v>
      </c>
      <c r="B11" s="24" t="s">
        <v>268</v>
      </c>
      <c r="C11" s="21">
        <v>250</v>
      </c>
      <c r="D11" s="22">
        <f t="shared" si="0"/>
        <v>-150</v>
      </c>
      <c r="E11" s="23">
        <v>100</v>
      </c>
    </row>
    <row r="12" spans="1:5" s="3" customFormat="1" ht="24.75" customHeight="1">
      <c r="A12" s="19">
        <v>6</v>
      </c>
      <c r="B12" s="25" t="s">
        <v>269</v>
      </c>
      <c r="C12" s="21">
        <v>1800</v>
      </c>
      <c r="D12" s="22">
        <f t="shared" si="0"/>
        <v>-1740</v>
      </c>
      <c r="E12" s="23">
        <v>60</v>
      </c>
    </row>
    <row r="13" spans="1:5" s="4" customFormat="1" ht="24.75" customHeight="1">
      <c r="A13" s="19">
        <v>7</v>
      </c>
      <c r="B13" s="26" t="s">
        <v>270</v>
      </c>
      <c r="C13" s="21">
        <v>1570</v>
      </c>
      <c r="D13" s="22">
        <f t="shared" si="0"/>
        <v>-272</v>
      </c>
      <c r="E13" s="23">
        <v>1298</v>
      </c>
    </row>
    <row r="14" spans="1:5" s="4" customFormat="1" ht="24.75" customHeight="1">
      <c r="A14" s="19">
        <v>8</v>
      </c>
      <c r="B14" s="20" t="s">
        <v>271</v>
      </c>
      <c r="C14" s="21">
        <v>460</v>
      </c>
      <c r="D14" s="22">
        <f t="shared" si="0"/>
        <v>-160</v>
      </c>
      <c r="E14" s="23">
        <v>300</v>
      </c>
    </row>
    <row r="15" spans="1:5" s="5" customFormat="1" ht="24.75" customHeight="1">
      <c r="A15" s="17" t="s">
        <v>272</v>
      </c>
      <c r="B15" s="27" t="s">
        <v>273</v>
      </c>
      <c r="C15" s="28">
        <f>SUM(C16:C19)</f>
        <v>4267</v>
      </c>
      <c r="D15" s="28">
        <f>SUM(D16:D19)</f>
        <v>1249</v>
      </c>
      <c r="E15" s="28">
        <f>SUM(E16:E19)</f>
        <v>5516</v>
      </c>
    </row>
    <row r="16" spans="1:5" s="5" customFormat="1" ht="24.75" customHeight="1">
      <c r="A16" s="19">
        <v>1</v>
      </c>
      <c r="B16" s="20" t="s">
        <v>274</v>
      </c>
      <c r="C16" s="29">
        <v>3000</v>
      </c>
      <c r="D16" s="22">
        <f t="shared" si="0"/>
        <v>200</v>
      </c>
      <c r="E16" s="29">
        <v>3200</v>
      </c>
    </row>
    <row r="17" spans="1:5" s="5" customFormat="1" ht="24.75" customHeight="1">
      <c r="A17" s="19">
        <v>2</v>
      </c>
      <c r="B17" s="20" t="s">
        <v>275</v>
      </c>
      <c r="C17" s="29">
        <v>0</v>
      </c>
      <c r="D17" s="22">
        <f t="shared" si="0"/>
        <v>50</v>
      </c>
      <c r="E17" s="29">
        <v>50</v>
      </c>
    </row>
    <row r="18" spans="1:5" s="5" customFormat="1" ht="24.75" customHeight="1">
      <c r="A18" s="19">
        <v>3</v>
      </c>
      <c r="B18" s="20" t="s">
        <v>252</v>
      </c>
      <c r="C18" s="29">
        <v>1267</v>
      </c>
      <c r="D18" s="22">
        <f aca="true" t="shared" si="1" ref="D18:D26">E18-C18</f>
        <v>964</v>
      </c>
      <c r="E18" s="29">
        <v>2231</v>
      </c>
    </row>
    <row r="19" spans="1:5" s="5" customFormat="1" ht="24.75" customHeight="1">
      <c r="A19" s="19">
        <v>4</v>
      </c>
      <c r="B19" s="20" t="s">
        <v>253</v>
      </c>
      <c r="C19" s="29">
        <v>0</v>
      </c>
      <c r="D19" s="22">
        <f t="shared" si="1"/>
        <v>35</v>
      </c>
      <c r="E19" s="29">
        <v>35</v>
      </c>
    </row>
    <row r="20" spans="1:5" s="5" customFormat="1" ht="24.75" customHeight="1">
      <c r="A20" s="30" t="s">
        <v>276</v>
      </c>
      <c r="B20" s="31" t="s">
        <v>277</v>
      </c>
      <c r="C20" s="28">
        <f>C21+C22+C23+C24+C25</f>
        <v>0</v>
      </c>
      <c r="D20" s="28">
        <f>D21+D22+D23+D24+D25</f>
        <v>10389</v>
      </c>
      <c r="E20" s="28">
        <f>E21+E22+E23+E24+E25</f>
        <v>10389</v>
      </c>
    </row>
    <row r="21" spans="1:5" s="5" customFormat="1" ht="24.75" customHeight="1">
      <c r="A21" s="19">
        <v>1</v>
      </c>
      <c r="B21" s="32" t="s">
        <v>278</v>
      </c>
      <c r="C21" s="28"/>
      <c r="D21" s="22">
        <f t="shared" si="1"/>
        <v>5</v>
      </c>
      <c r="E21" s="28">
        <v>5</v>
      </c>
    </row>
    <row r="22" spans="1:5" s="5" customFormat="1" ht="24.75" customHeight="1">
      <c r="A22" s="19">
        <v>2</v>
      </c>
      <c r="B22" s="20" t="s">
        <v>266</v>
      </c>
      <c r="C22" s="28"/>
      <c r="D22" s="22">
        <f t="shared" si="1"/>
        <v>53</v>
      </c>
      <c r="E22" s="28">
        <v>53</v>
      </c>
    </row>
    <row r="23" spans="1:5" s="5" customFormat="1" ht="24.75" customHeight="1">
      <c r="A23" s="19">
        <v>3</v>
      </c>
      <c r="B23" s="32" t="s">
        <v>279</v>
      </c>
      <c r="C23" s="28"/>
      <c r="D23" s="22">
        <f t="shared" si="1"/>
        <v>32</v>
      </c>
      <c r="E23" s="28">
        <v>32</v>
      </c>
    </row>
    <row r="24" spans="1:5" s="5" customFormat="1" ht="24.75" customHeight="1">
      <c r="A24" s="19">
        <v>4</v>
      </c>
      <c r="B24" s="32" t="s">
        <v>280</v>
      </c>
      <c r="C24" s="28"/>
      <c r="D24" s="22">
        <f t="shared" si="1"/>
        <v>299</v>
      </c>
      <c r="E24" s="28">
        <v>299</v>
      </c>
    </row>
    <row r="25" spans="1:5" s="5" customFormat="1" ht="24.75" customHeight="1">
      <c r="A25" s="19">
        <v>5</v>
      </c>
      <c r="B25" s="20" t="s">
        <v>281</v>
      </c>
      <c r="C25" s="29"/>
      <c r="D25" s="22">
        <v>10000</v>
      </c>
      <c r="E25" s="18">
        <v>10000</v>
      </c>
    </row>
    <row r="26" spans="1:5" s="5" customFormat="1" ht="24.75" customHeight="1">
      <c r="A26" s="30" t="s">
        <v>282</v>
      </c>
      <c r="B26" s="31" t="s">
        <v>283</v>
      </c>
      <c r="C26" s="28">
        <v>10145</v>
      </c>
      <c r="D26" s="18">
        <f>E26-C26</f>
        <v>1</v>
      </c>
      <c r="E26" s="28">
        <v>10146</v>
      </c>
    </row>
    <row r="27" spans="1:5" s="5" customFormat="1" ht="24.75" customHeight="1">
      <c r="A27" s="30" t="s">
        <v>284</v>
      </c>
      <c r="B27" s="31" t="s">
        <v>285</v>
      </c>
      <c r="C27" s="28">
        <v>24600</v>
      </c>
      <c r="D27" s="28">
        <f>E27-C27</f>
        <v>-4150</v>
      </c>
      <c r="E27" s="28">
        <v>20450</v>
      </c>
    </row>
    <row r="28" spans="1:5" s="5" customFormat="1" ht="24.75" customHeight="1">
      <c r="A28" s="33" t="s">
        <v>207</v>
      </c>
      <c r="B28" s="33"/>
      <c r="C28" s="34">
        <f>C5+C20+C26+C27</f>
        <v>73985</v>
      </c>
      <c r="D28" s="34">
        <f>D5+D20+D26+D27</f>
        <v>-11460</v>
      </c>
      <c r="E28" s="34">
        <f>E5+E20+E26+E27</f>
        <v>62525</v>
      </c>
    </row>
  </sheetData>
  <sheetProtection/>
  <mergeCells count="4">
    <mergeCell ref="A2:E2"/>
    <mergeCell ref="A3:B3"/>
    <mergeCell ref="A4:B4"/>
    <mergeCell ref="A28:B28"/>
  </mergeCells>
  <printOptions horizontalCentered="1"/>
  <pageMargins left="0.7513888888888889" right="0.7513888888888889" top="0.7083333333333334" bottom="0.7083333333333334" header="0.5" footer="0.5"/>
  <pageSetup firstPageNumber="8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dcterms:created xsi:type="dcterms:W3CDTF">2020-06-30T05:12:23Z</dcterms:created>
  <dcterms:modified xsi:type="dcterms:W3CDTF">2020-12-15T08:24:29Z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